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tables/table3.xml" ContentType="application/vnd.openxmlformats-officedocument.spreadsheetml.table+xml"/>
  <Override PartName="/xl/comments3.xml" ContentType="application/vnd.openxmlformats-officedocument.spreadsheetml.comments+xml"/>
  <Override PartName="/xl/tables/table4.xml" ContentType="application/vnd.openxmlformats-officedocument.spreadsheetml.table+xml"/>
  <Override PartName="/xl/comments4.xml" ContentType="application/vnd.openxmlformats-officedocument.spreadsheetml.comments+xml"/>
  <Override PartName="/xl/drawings/drawing1.xml" ContentType="application/vnd.openxmlformats-officedocument.drawing+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comments5.xml" ContentType="application/vnd.openxmlformats-officedocument.spreadsheetml.comments+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drawings/drawing2.xml" ContentType="application/vnd.openxmlformats-officedocument.drawing+xml"/>
  <Override PartName="/xl/tables/table9.xml" ContentType="application/vnd.openxmlformats-officedocument.spreadsheetml.table+xml"/>
  <Override PartName="/xl/tables/table10.xml" ContentType="application/vnd.openxmlformats-officedocument.spreadsheetml.table+xml"/>
  <Override PartName="/xl/charts/chart9.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C:\Users\Shaila\Dropbox\Classes\Social Analytics\Spring 2016\"/>
    </mc:Choice>
  </mc:AlternateContent>
  <bookViews>
    <workbookView xWindow="0" yWindow="0" windowWidth="12135" windowHeight="6885"/>
  </bookViews>
  <sheets>
    <sheet name="Edges" sheetId="1" r:id="rId1"/>
    <sheet name="Vertices" sheetId="3" r:id="rId2"/>
    <sheet name="Do Not Delete" sheetId="4" state="hidden" r:id="rId3"/>
    <sheet name="Groups" sheetId="5" r:id="rId4"/>
    <sheet name="Group Vertices" sheetId="6" r:id="rId5"/>
    <sheet name="Overall Metrics" sheetId="7" r:id="rId6"/>
    <sheet name="Misc" sheetId="2" state="hidden" r:id="rId7"/>
  </sheets>
  <definedNames>
    <definedName name="BinDivisor">'Overall Metrics'!$X$2</definedName>
    <definedName name="DynamicFilterColumnName">'Overall Metrics'!#REF!</definedName>
    <definedName name="DynamicFilterForceCalculationRange">HistogramBins[[Dynamic Filter Bin]:[Dynamic Filter Frequency]]</definedName>
    <definedName name="DynamicFilterSourceColumnRange">'Overall Metrics'!$X$4</definedName>
    <definedName name="DynamicFilterTableName">'Overall Metrics'!#REF!</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NoMetricMessage">'Overall Metrics'!$X$3</definedName>
    <definedName name="NotAvailable">'Overall Metrics'!$X$2</definedName>
    <definedName name="ValidBooleansDefaultFalse">Misc!$G$2:$G$5</definedName>
    <definedName name="ValidEdgeStyles">Misc!$B$2:$B$11</definedName>
    <definedName name="ValidEdgeVisibilities">Misc!$A$2:$A$7</definedName>
    <definedName name="ValidGroupShapes">Misc!$E$2:$E$19</definedName>
    <definedName name="ValidGroupVisibilities">Misc!$F$2:$F$7</definedName>
    <definedName name="ValidVertexLabelPositions">Misc!$H$2:$H$21</definedName>
    <definedName name="ValidVertexShapes">Misc!$D$2:$D$23</definedName>
    <definedName name="ValidVertexVisibilities">Misc!$C$2:$C$9</definedName>
  </definedNames>
  <calcPr calcId="152511"/>
</workbook>
</file>

<file path=xl/calcChain.xml><?xml version="1.0" encoding="utf-8"?>
<calcChain xmlns="http://schemas.openxmlformats.org/spreadsheetml/2006/main">
  <c r="B128" i="7" l="1"/>
  <c r="B127" i="7"/>
  <c r="B130" i="7"/>
  <c r="B129" i="7"/>
  <c r="P45" i="7"/>
  <c r="Q45" i="7" s="1"/>
  <c r="P2" i="7"/>
  <c r="B142" i="7"/>
  <c r="B141" i="7"/>
  <c r="B144" i="7"/>
  <c r="B143" i="7"/>
  <c r="R45" i="7"/>
  <c r="S45" i="7" s="1"/>
  <c r="R2" i="7"/>
  <c r="B114" i="7"/>
  <c r="B113" i="7"/>
  <c r="B116" i="7"/>
  <c r="B115" i="7"/>
  <c r="N45" i="7"/>
  <c r="O45" i="7" s="1"/>
  <c r="N2" i="7"/>
  <c r="B100" i="7"/>
  <c r="B99" i="7"/>
  <c r="B86" i="7"/>
  <c r="B85" i="7"/>
  <c r="B102" i="7"/>
  <c r="B101" i="7"/>
  <c r="L45" i="7"/>
  <c r="M45" i="7" s="1"/>
  <c r="L2" i="7"/>
  <c r="B72" i="7"/>
  <c r="B71" i="7"/>
  <c r="B58" i="7"/>
  <c r="B57" i="7"/>
  <c r="B88" i="7"/>
  <c r="B87" i="7"/>
  <c r="J45" i="7"/>
  <c r="K45" i="7" s="1"/>
  <c r="J2" i="7"/>
  <c r="B74" i="7"/>
  <c r="B73" i="7"/>
  <c r="H45" i="7"/>
  <c r="I45" i="7" s="1"/>
  <c r="H2" i="7"/>
  <c r="B60" i="7"/>
  <c r="B59" i="7"/>
  <c r="F45" i="7"/>
  <c r="G45" i="7" s="1"/>
  <c r="F2" i="7"/>
  <c r="B44" i="7"/>
  <c r="B43" i="7"/>
  <c r="B46" i="7"/>
  <c r="B45" i="7"/>
  <c r="T45" i="7"/>
  <c r="T2" i="7"/>
  <c r="X2" i="7" l="1"/>
  <c r="P3" i="7" s="1"/>
  <c r="P4" i="7" s="1"/>
  <c r="P5" i="7" s="1"/>
  <c r="P6" i="7" s="1"/>
  <c r="P7" i="7" s="1"/>
  <c r="P8" i="7" s="1"/>
  <c r="P9" i="7" s="1"/>
  <c r="P10" i="7" s="1"/>
  <c r="P11" i="7" s="1"/>
  <c r="P12" i="7" s="1"/>
  <c r="P13" i="7" s="1"/>
  <c r="P14" i="7" s="1"/>
  <c r="P15" i="7" s="1"/>
  <c r="P16" i="7" s="1"/>
  <c r="P17" i="7" s="1"/>
  <c r="P18" i="7" s="1"/>
  <c r="P19" i="7" s="1"/>
  <c r="P20" i="7" s="1"/>
  <c r="P21" i="7" s="1"/>
  <c r="P22" i="7" s="1"/>
  <c r="P23" i="7" s="1"/>
  <c r="P24" i="7" s="1"/>
  <c r="P25" i="7" s="1"/>
  <c r="P26" i="7" s="1"/>
  <c r="P27" i="7" s="1"/>
  <c r="P28" i="7" s="1"/>
  <c r="P29" i="7" s="1"/>
  <c r="P30" i="7" s="1"/>
  <c r="P31" i="7" s="1"/>
  <c r="P32" i="7" s="1"/>
  <c r="P33" i="7" s="1"/>
  <c r="P34" i="7" s="1"/>
  <c r="P35" i="7" s="1"/>
  <c r="P36" i="7" s="1"/>
  <c r="P37" i="7" s="1"/>
  <c r="P38" i="7" s="1"/>
  <c r="P39" i="7" s="1"/>
  <c r="P40" i="7" s="1"/>
  <c r="P41" i="7" s="1"/>
  <c r="P42" i="7" s="1"/>
  <c r="P43" i="7" s="1"/>
  <c r="P44" i="7" s="1"/>
  <c r="D45" i="7"/>
  <c r="E45" i="7" s="1"/>
  <c r="D2" i="7"/>
  <c r="U45" i="7"/>
  <c r="Q3" i="7" l="1"/>
  <c r="Q2" i="7"/>
  <c r="R3" i="7"/>
  <c r="R4" i="7" s="1"/>
  <c r="S3" i="7" s="1"/>
  <c r="T3" i="7"/>
  <c r="L3" i="7"/>
  <c r="M2" i="7" s="1"/>
  <c r="N3" i="7"/>
  <c r="H3" i="7"/>
  <c r="J3" i="7"/>
  <c r="D3" i="7"/>
  <c r="D4" i="7" s="1"/>
  <c r="E3" i="7" s="1"/>
  <c r="F3" i="7"/>
  <c r="U2" i="7"/>
  <c r="Q5" i="7" l="1"/>
  <c r="Q4" i="7"/>
  <c r="S2" i="7"/>
  <c r="T4" i="7"/>
  <c r="R5" i="7"/>
  <c r="S4" i="7" s="1"/>
  <c r="N4" i="7"/>
  <c r="O2" i="7"/>
  <c r="L4" i="7"/>
  <c r="L5" i="7" s="1"/>
  <c r="L6" i="7" s="1"/>
  <c r="L7" i="7" s="1"/>
  <c r="L8" i="7" s="1"/>
  <c r="L9" i="7" s="1"/>
  <c r="L10" i="7" s="1"/>
  <c r="L11" i="7" s="1"/>
  <c r="L12" i="7" s="1"/>
  <c r="L13" i="7" s="1"/>
  <c r="L14" i="7" s="1"/>
  <c r="L15" i="7" s="1"/>
  <c r="L16" i="7" s="1"/>
  <c r="L17" i="7" s="1"/>
  <c r="L18" i="7" s="1"/>
  <c r="L19" i="7" s="1"/>
  <c r="L20" i="7" s="1"/>
  <c r="L21" i="7" s="1"/>
  <c r="L22" i="7" s="1"/>
  <c r="L23" i="7" s="1"/>
  <c r="L24" i="7" s="1"/>
  <c r="L25" i="7" s="1"/>
  <c r="L26" i="7" s="1"/>
  <c r="L27" i="7" s="1"/>
  <c r="L28" i="7" s="1"/>
  <c r="L29" i="7" s="1"/>
  <c r="L30" i="7" s="1"/>
  <c r="L31" i="7" s="1"/>
  <c r="L32" i="7" s="1"/>
  <c r="L33" i="7" s="1"/>
  <c r="L34" i="7" s="1"/>
  <c r="L35" i="7" s="1"/>
  <c r="L36" i="7" s="1"/>
  <c r="L37" i="7" s="1"/>
  <c r="L38" i="7" s="1"/>
  <c r="L39" i="7" s="1"/>
  <c r="L40" i="7" s="1"/>
  <c r="L41" i="7" s="1"/>
  <c r="L42" i="7" s="1"/>
  <c r="L43" i="7" s="1"/>
  <c r="L44" i="7" s="1"/>
  <c r="I2" i="7"/>
  <c r="J4" i="7"/>
  <c r="K2" i="7"/>
  <c r="H4" i="7"/>
  <c r="H5" i="7" s="1"/>
  <c r="E2" i="7"/>
  <c r="F4" i="7"/>
  <c r="G2" i="7"/>
  <c r="D5" i="7"/>
  <c r="E4" i="7" s="1"/>
  <c r="U3" i="7"/>
  <c r="Q6" i="7" l="1"/>
  <c r="T5" i="7"/>
  <c r="M3" i="7"/>
  <c r="R6" i="7"/>
  <c r="S5" i="7" s="1"/>
  <c r="I3" i="7"/>
  <c r="N5" i="7"/>
  <c r="O3" i="7"/>
  <c r="M4" i="7"/>
  <c r="M5" i="7"/>
  <c r="M6" i="7"/>
  <c r="J5" i="7"/>
  <c r="K3" i="7"/>
  <c r="H6" i="7"/>
  <c r="I5" i="7" s="1"/>
  <c r="I4" i="7"/>
  <c r="F5" i="7"/>
  <c r="G3" i="7"/>
  <c r="D6" i="7"/>
  <c r="E5" i="7" s="1"/>
  <c r="U4" i="7"/>
  <c r="Q7" i="7" l="1"/>
  <c r="T6" i="7"/>
  <c r="R7" i="7"/>
  <c r="S6" i="7" s="1"/>
  <c r="N6" i="7"/>
  <c r="O4" i="7"/>
  <c r="M7" i="7"/>
  <c r="J6" i="7"/>
  <c r="K4" i="7"/>
  <c r="H7" i="7"/>
  <c r="I6" i="7" s="1"/>
  <c r="F6" i="7"/>
  <c r="G4" i="7"/>
  <c r="D7" i="7"/>
  <c r="E6" i="7" s="1"/>
  <c r="U5" i="7"/>
  <c r="T7" i="7" l="1"/>
  <c r="R8" i="7"/>
  <c r="N7" i="7"/>
  <c r="O5" i="7"/>
  <c r="M8" i="7"/>
  <c r="J7" i="7"/>
  <c r="K6" i="7" s="1"/>
  <c r="K5" i="7"/>
  <c r="H8" i="7"/>
  <c r="F7" i="7"/>
  <c r="G6" i="7" s="1"/>
  <c r="G5" i="7"/>
  <c r="D8" i="7"/>
  <c r="E7" i="7" s="1"/>
  <c r="U6" i="7"/>
  <c r="Q9" i="7" l="1"/>
  <c r="Q8" i="7"/>
  <c r="T8" i="7"/>
  <c r="R9" i="7"/>
  <c r="S7" i="7"/>
  <c r="N8" i="7"/>
  <c r="O6" i="7"/>
  <c r="M9" i="7"/>
  <c r="J8" i="7"/>
  <c r="K7" i="7" s="1"/>
  <c r="H9" i="7"/>
  <c r="I8" i="7" s="1"/>
  <c r="I7" i="7"/>
  <c r="F8" i="7"/>
  <c r="D9" i="7"/>
  <c r="E8" i="7" s="1"/>
  <c r="U7" i="7"/>
  <c r="Q10" i="7" l="1"/>
  <c r="T9" i="7"/>
  <c r="R10" i="7"/>
  <c r="S9" i="7" s="1"/>
  <c r="S8" i="7"/>
  <c r="N9" i="7"/>
  <c r="O8" i="7" s="1"/>
  <c r="O7" i="7"/>
  <c r="M10" i="7"/>
  <c r="J9" i="7"/>
  <c r="K8" i="7" s="1"/>
  <c r="H10" i="7"/>
  <c r="I9" i="7" s="1"/>
  <c r="F9" i="7"/>
  <c r="G8" i="7" s="1"/>
  <c r="G7" i="7"/>
  <c r="D10" i="7"/>
  <c r="E9" i="7" s="1"/>
  <c r="U8" i="7"/>
  <c r="Q11" i="7" l="1"/>
  <c r="T10" i="7"/>
  <c r="R11" i="7"/>
  <c r="S10" i="7" s="1"/>
  <c r="N10" i="7"/>
  <c r="O9" i="7" s="1"/>
  <c r="M11" i="7"/>
  <c r="J10" i="7"/>
  <c r="K9" i="7" s="1"/>
  <c r="H11" i="7"/>
  <c r="I10" i="7" s="1"/>
  <c r="F10" i="7"/>
  <c r="G9" i="7" s="1"/>
  <c r="D11" i="7"/>
  <c r="E10" i="7" s="1"/>
  <c r="U9" i="7"/>
  <c r="Q12" i="7" l="1"/>
  <c r="T11" i="7"/>
  <c r="R12" i="7"/>
  <c r="S11" i="7" s="1"/>
  <c r="N11" i="7"/>
  <c r="O10" i="7" s="1"/>
  <c r="M12" i="7"/>
  <c r="J11" i="7"/>
  <c r="K10" i="7" s="1"/>
  <c r="H12" i="7"/>
  <c r="I11" i="7" s="1"/>
  <c r="F11" i="7"/>
  <c r="G10" i="7" s="1"/>
  <c r="D12" i="7"/>
  <c r="E11" i="7" s="1"/>
  <c r="U10" i="7"/>
  <c r="Q13" i="7" l="1"/>
  <c r="T12" i="7"/>
  <c r="R13" i="7"/>
  <c r="S12" i="7" s="1"/>
  <c r="N12" i="7"/>
  <c r="O11" i="7" s="1"/>
  <c r="M13" i="7"/>
  <c r="J12" i="7"/>
  <c r="K11" i="7" s="1"/>
  <c r="H13" i="7"/>
  <c r="I12" i="7" s="1"/>
  <c r="F12" i="7"/>
  <c r="G11" i="7" s="1"/>
  <c r="D13" i="7"/>
  <c r="E12" i="7" s="1"/>
  <c r="U11" i="7"/>
  <c r="Q14" i="7" l="1"/>
  <c r="T13" i="7"/>
  <c r="R14" i="7"/>
  <c r="S13" i="7" s="1"/>
  <c r="N13" i="7"/>
  <c r="O12" i="7" s="1"/>
  <c r="M14" i="7"/>
  <c r="J13" i="7"/>
  <c r="K12" i="7" s="1"/>
  <c r="H14" i="7"/>
  <c r="I13" i="7" s="1"/>
  <c r="F13" i="7"/>
  <c r="G12" i="7" s="1"/>
  <c r="D14" i="7"/>
  <c r="E13" i="7" s="1"/>
  <c r="U12" i="7"/>
  <c r="Q15" i="7" l="1"/>
  <c r="T14" i="7"/>
  <c r="R15" i="7"/>
  <c r="N14" i="7"/>
  <c r="O13" i="7" s="1"/>
  <c r="M15" i="7"/>
  <c r="J14" i="7"/>
  <c r="K13" i="7" s="1"/>
  <c r="H15" i="7"/>
  <c r="I14" i="7" s="1"/>
  <c r="F14" i="7"/>
  <c r="G13" i="7" s="1"/>
  <c r="D15" i="7"/>
  <c r="E14" i="7" s="1"/>
  <c r="U13" i="7"/>
  <c r="Q16" i="7" l="1"/>
  <c r="T15" i="7"/>
  <c r="R16" i="7"/>
  <c r="S15" i="7" s="1"/>
  <c r="S14" i="7"/>
  <c r="N15" i="7"/>
  <c r="O14" i="7" s="1"/>
  <c r="M16" i="7"/>
  <c r="J15" i="7"/>
  <c r="K14" i="7" s="1"/>
  <c r="H16" i="7"/>
  <c r="I15" i="7" s="1"/>
  <c r="F15" i="7"/>
  <c r="G14" i="7" s="1"/>
  <c r="D16" i="7"/>
  <c r="E15" i="7" s="1"/>
  <c r="U14" i="7"/>
  <c r="Q17" i="7" l="1"/>
  <c r="T16" i="7"/>
  <c r="R17" i="7"/>
  <c r="N16" i="7"/>
  <c r="O15" i="7" s="1"/>
  <c r="M17" i="7"/>
  <c r="J16" i="7"/>
  <c r="K15" i="7" s="1"/>
  <c r="H17" i="7"/>
  <c r="I16" i="7" s="1"/>
  <c r="F16" i="7"/>
  <c r="G15" i="7" s="1"/>
  <c r="D17" i="7"/>
  <c r="E16" i="7" s="1"/>
  <c r="U15" i="7"/>
  <c r="Q18" i="7" l="1"/>
  <c r="T17" i="7"/>
  <c r="R18" i="7"/>
  <c r="S16" i="7"/>
  <c r="N17" i="7"/>
  <c r="O16" i="7" s="1"/>
  <c r="M18" i="7"/>
  <c r="J17" i="7"/>
  <c r="K16" i="7" s="1"/>
  <c r="H18" i="7"/>
  <c r="I17" i="7" s="1"/>
  <c r="F17" i="7"/>
  <c r="G16" i="7" s="1"/>
  <c r="D18" i="7"/>
  <c r="E17" i="7" s="1"/>
  <c r="U16" i="7"/>
  <c r="Q19" i="7" l="1"/>
  <c r="T18" i="7"/>
  <c r="R19" i="7"/>
  <c r="S18" i="7" s="1"/>
  <c r="S17" i="7"/>
  <c r="N18" i="7"/>
  <c r="O17" i="7" s="1"/>
  <c r="M19" i="7"/>
  <c r="J18" i="7"/>
  <c r="K17" i="7" s="1"/>
  <c r="H19" i="7"/>
  <c r="I18" i="7" s="1"/>
  <c r="F18" i="7"/>
  <c r="G17" i="7" s="1"/>
  <c r="D19" i="7"/>
  <c r="E18" i="7" s="1"/>
  <c r="U17" i="7"/>
  <c r="Q20" i="7" l="1"/>
  <c r="T19" i="7"/>
  <c r="R20" i="7"/>
  <c r="S19" i="7" s="1"/>
  <c r="N19" i="7"/>
  <c r="O18" i="7" s="1"/>
  <c r="M20" i="7"/>
  <c r="J19" i="7"/>
  <c r="K18" i="7" s="1"/>
  <c r="H20" i="7"/>
  <c r="I19" i="7" s="1"/>
  <c r="F19" i="7"/>
  <c r="G18" i="7" s="1"/>
  <c r="D20" i="7"/>
  <c r="E19" i="7" s="1"/>
  <c r="U18" i="7"/>
  <c r="Q21" i="7" l="1"/>
  <c r="T20" i="7"/>
  <c r="R21" i="7"/>
  <c r="S20" i="7" s="1"/>
  <c r="N20" i="7"/>
  <c r="O19" i="7" s="1"/>
  <c r="M21" i="7"/>
  <c r="J20" i="7"/>
  <c r="K19" i="7" s="1"/>
  <c r="H21" i="7"/>
  <c r="I20" i="7" s="1"/>
  <c r="F20" i="7"/>
  <c r="G19" i="7" s="1"/>
  <c r="D21" i="7"/>
  <c r="E20" i="7" s="1"/>
  <c r="U19" i="7"/>
  <c r="T21" i="7" l="1"/>
  <c r="R22" i="7"/>
  <c r="S21" i="7" s="1"/>
  <c r="N21" i="7"/>
  <c r="O20" i="7" s="1"/>
  <c r="M22" i="7"/>
  <c r="J21" i="7"/>
  <c r="K20" i="7" s="1"/>
  <c r="H22" i="7"/>
  <c r="I21" i="7" s="1"/>
  <c r="F21" i="7"/>
  <c r="G20" i="7" s="1"/>
  <c r="D22" i="7"/>
  <c r="E21" i="7" s="1"/>
  <c r="U20" i="7"/>
  <c r="Q22" i="7" l="1"/>
  <c r="T22" i="7"/>
  <c r="R23" i="7"/>
  <c r="S22" i="7" s="1"/>
  <c r="N22" i="7"/>
  <c r="O21" i="7" s="1"/>
  <c r="M23" i="7"/>
  <c r="J22" i="7"/>
  <c r="K21" i="7" s="1"/>
  <c r="H23" i="7"/>
  <c r="I22" i="7" s="1"/>
  <c r="F22" i="7"/>
  <c r="G21" i="7" s="1"/>
  <c r="D23" i="7"/>
  <c r="E22" i="7" s="1"/>
  <c r="U21" i="7"/>
  <c r="Q23" i="7" l="1"/>
  <c r="T23" i="7"/>
  <c r="R24" i="7"/>
  <c r="S23" i="7" s="1"/>
  <c r="N23" i="7"/>
  <c r="O22" i="7" s="1"/>
  <c r="M24" i="7"/>
  <c r="J23" i="7"/>
  <c r="K22" i="7" s="1"/>
  <c r="H24" i="7"/>
  <c r="I23" i="7" s="1"/>
  <c r="F23" i="7"/>
  <c r="G22" i="7" s="1"/>
  <c r="D24" i="7"/>
  <c r="E23" i="7" s="1"/>
  <c r="U22" i="7"/>
  <c r="Q24" i="7" l="1"/>
  <c r="T24" i="7"/>
  <c r="R25" i="7"/>
  <c r="S24" i="7" s="1"/>
  <c r="N24" i="7"/>
  <c r="O23" i="7" s="1"/>
  <c r="M25" i="7"/>
  <c r="J24" i="7"/>
  <c r="K23" i="7" s="1"/>
  <c r="H25" i="7"/>
  <c r="I24" i="7" s="1"/>
  <c r="F24" i="7"/>
  <c r="G23" i="7" s="1"/>
  <c r="D25" i="7"/>
  <c r="E24" i="7" s="1"/>
  <c r="U23" i="7"/>
  <c r="Q25" i="7" l="1"/>
  <c r="T25" i="7"/>
  <c r="R26" i="7"/>
  <c r="S25" i="7" s="1"/>
  <c r="N25" i="7"/>
  <c r="O24" i="7" s="1"/>
  <c r="M26" i="7"/>
  <c r="J25" i="7"/>
  <c r="K24" i="7" s="1"/>
  <c r="H26" i="7"/>
  <c r="I25" i="7" s="1"/>
  <c r="F25" i="7"/>
  <c r="G24" i="7" s="1"/>
  <c r="D26" i="7"/>
  <c r="E25" i="7" s="1"/>
  <c r="U24" i="7"/>
  <c r="Q26" i="7" l="1"/>
  <c r="T26" i="7"/>
  <c r="R27" i="7"/>
  <c r="S26" i="7" s="1"/>
  <c r="N26" i="7"/>
  <c r="O25" i="7" s="1"/>
  <c r="M27" i="7"/>
  <c r="J26" i="7"/>
  <c r="K25" i="7" s="1"/>
  <c r="H27" i="7"/>
  <c r="I26" i="7" s="1"/>
  <c r="F26" i="7"/>
  <c r="G25" i="7" s="1"/>
  <c r="D27" i="7"/>
  <c r="E26" i="7" s="1"/>
  <c r="U25" i="7"/>
  <c r="Q27" i="7" l="1"/>
  <c r="T27" i="7"/>
  <c r="R28" i="7"/>
  <c r="S27" i="7" s="1"/>
  <c r="N27" i="7"/>
  <c r="O26" i="7" s="1"/>
  <c r="M28" i="7"/>
  <c r="J27" i="7"/>
  <c r="K26" i="7" s="1"/>
  <c r="H28" i="7"/>
  <c r="I27" i="7" s="1"/>
  <c r="F27" i="7"/>
  <c r="G26" i="7" s="1"/>
  <c r="D28" i="7"/>
  <c r="E27" i="7" s="1"/>
  <c r="U26" i="7"/>
  <c r="Q28" i="7" l="1"/>
  <c r="T28" i="7"/>
  <c r="R29" i="7"/>
  <c r="S28" i="7" s="1"/>
  <c r="N28" i="7"/>
  <c r="O27" i="7" s="1"/>
  <c r="M29" i="7"/>
  <c r="J28" i="7"/>
  <c r="K27" i="7" s="1"/>
  <c r="H29" i="7"/>
  <c r="I28" i="7" s="1"/>
  <c r="F28" i="7"/>
  <c r="G27" i="7" s="1"/>
  <c r="D29" i="7"/>
  <c r="E28" i="7" s="1"/>
  <c r="U27" i="7"/>
  <c r="Q29" i="7" l="1"/>
  <c r="T29" i="7"/>
  <c r="R30" i="7"/>
  <c r="N29" i="7"/>
  <c r="O28" i="7" s="1"/>
  <c r="M30" i="7"/>
  <c r="J29" i="7"/>
  <c r="K28" i="7" s="1"/>
  <c r="H30" i="7"/>
  <c r="I29" i="7" s="1"/>
  <c r="F29" i="7"/>
  <c r="G28" i="7" s="1"/>
  <c r="D30" i="7"/>
  <c r="E29" i="7" s="1"/>
  <c r="U28" i="7"/>
  <c r="Q30" i="7" l="1"/>
  <c r="T30" i="7"/>
  <c r="R31" i="7"/>
  <c r="S30" i="7" s="1"/>
  <c r="S29" i="7"/>
  <c r="N30" i="7"/>
  <c r="O29" i="7" s="1"/>
  <c r="M31" i="7"/>
  <c r="J30" i="7"/>
  <c r="K29" i="7" s="1"/>
  <c r="H31" i="7"/>
  <c r="I30" i="7" s="1"/>
  <c r="F30" i="7"/>
  <c r="G29" i="7" s="1"/>
  <c r="D31" i="7"/>
  <c r="E30" i="7" s="1"/>
  <c r="U29" i="7"/>
  <c r="Q31" i="7" l="1"/>
  <c r="T31" i="7"/>
  <c r="R32" i="7"/>
  <c r="S31" i="7" s="1"/>
  <c r="N31" i="7"/>
  <c r="O30" i="7" s="1"/>
  <c r="M32" i="7"/>
  <c r="J31" i="7"/>
  <c r="K30" i="7" s="1"/>
  <c r="H32" i="7"/>
  <c r="I31" i="7" s="1"/>
  <c r="F31" i="7"/>
  <c r="G30" i="7" s="1"/>
  <c r="D32" i="7"/>
  <c r="E31" i="7" s="1"/>
  <c r="U30" i="7"/>
  <c r="Q32" i="7" l="1"/>
  <c r="T32" i="7"/>
  <c r="R33" i="7"/>
  <c r="N32" i="7"/>
  <c r="O31" i="7" s="1"/>
  <c r="M33" i="7"/>
  <c r="J32" i="7"/>
  <c r="K31" i="7" s="1"/>
  <c r="H33" i="7"/>
  <c r="I32" i="7" s="1"/>
  <c r="F32" i="7"/>
  <c r="G31" i="7" s="1"/>
  <c r="D33" i="7"/>
  <c r="E32" i="7" s="1"/>
  <c r="U31" i="7"/>
  <c r="Q33" i="7" l="1"/>
  <c r="T33" i="7"/>
  <c r="R34" i="7"/>
  <c r="S33" i="7" s="1"/>
  <c r="S32" i="7"/>
  <c r="N33" i="7"/>
  <c r="O32" i="7" s="1"/>
  <c r="M34" i="7"/>
  <c r="J33" i="7"/>
  <c r="K32" i="7" s="1"/>
  <c r="H34" i="7"/>
  <c r="I33" i="7" s="1"/>
  <c r="F33" i="7"/>
  <c r="G32" i="7" s="1"/>
  <c r="D34" i="7"/>
  <c r="E33" i="7" s="1"/>
  <c r="U32" i="7"/>
  <c r="Q34" i="7" l="1"/>
  <c r="T34" i="7"/>
  <c r="R35" i="7"/>
  <c r="S34" i="7" s="1"/>
  <c r="N34" i="7"/>
  <c r="O33" i="7" s="1"/>
  <c r="M35" i="7"/>
  <c r="J34" i="7"/>
  <c r="K33" i="7" s="1"/>
  <c r="H35" i="7"/>
  <c r="I34" i="7" s="1"/>
  <c r="F34" i="7"/>
  <c r="G33" i="7" s="1"/>
  <c r="D35" i="7"/>
  <c r="E34" i="7" s="1"/>
  <c r="U33" i="7"/>
  <c r="Q35" i="7" l="1"/>
  <c r="T35" i="7"/>
  <c r="R36" i="7"/>
  <c r="S35" i="7" s="1"/>
  <c r="N35" i="7"/>
  <c r="O34" i="7" s="1"/>
  <c r="M36" i="7"/>
  <c r="J35" i="7"/>
  <c r="K34" i="7" s="1"/>
  <c r="H36" i="7"/>
  <c r="I35" i="7" s="1"/>
  <c r="F35" i="7"/>
  <c r="G34" i="7" s="1"/>
  <c r="D36" i="7"/>
  <c r="E35" i="7" s="1"/>
  <c r="U34" i="7"/>
  <c r="Q36" i="7" l="1"/>
  <c r="T36" i="7"/>
  <c r="R37" i="7"/>
  <c r="S36" i="7" s="1"/>
  <c r="N36" i="7"/>
  <c r="O35" i="7" s="1"/>
  <c r="M37" i="7"/>
  <c r="J36" i="7"/>
  <c r="K35" i="7" s="1"/>
  <c r="H37" i="7"/>
  <c r="I36" i="7" s="1"/>
  <c r="F36" i="7"/>
  <c r="G35" i="7" s="1"/>
  <c r="D37" i="7"/>
  <c r="E36" i="7" s="1"/>
  <c r="U35" i="7"/>
  <c r="Q37" i="7" l="1"/>
  <c r="T37" i="7"/>
  <c r="R38" i="7"/>
  <c r="S37" i="7" s="1"/>
  <c r="N37" i="7"/>
  <c r="O36" i="7" s="1"/>
  <c r="M38" i="7"/>
  <c r="J37" i="7"/>
  <c r="K36" i="7" s="1"/>
  <c r="H38" i="7"/>
  <c r="I37" i="7" s="1"/>
  <c r="F37" i="7"/>
  <c r="G36" i="7" s="1"/>
  <c r="D38" i="7"/>
  <c r="E37" i="7" s="1"/>
  <c r="U36" i="7"/>
  <c r="Q38" i="7" l="1"/>
  <c r="T38" i="7"/>
  <c r="R39" i="7"/>
  <c r="S38" i="7" s="1"/>
  <c r="N38" i="7"/>
  <c r="O37" i="7" s="1"/>
  <c r="M39" i="7"/>
  <c r="J38" i="7"/>
  <c r="K37" i="7" s="1"/>
  <c r="H39" i="7"/>
  <c r="I38" i="7" s="1"/>
  <c r="F38" i="7"/>
  <c r="G37" i="7" s="1"/>
  <c r="D39" i="7"/>
  <c r="E38" i="7" s="1"/>
  <c r="U37" i="7"/>
  <c r="Q39" i="7" l="1"/>
  <c r="T39" i="7"/>
  <c r="R40" i="7"/>
  <c r="S39" i="7" s="1"/>
  <c r="N39" i="7"/>
  <c r="O38" i="7" s="1"/>
  <c r="M40" i="7"/>
  <c r="J39" i="7"/>
  <c r="K38" i="7" s="1"/>
  <c r="H40" i="7"/>
  <c r="I39" i="7" s="1"/>
  <c r="F39" i="7"/>
  <c r="G38" i="7" s="1"/>
  <c r="D40" i="7"/>
  <c r="E39" i="7" s="1"/>
  <c r="U38" i="7"/>
  <c r="Q40" i="7" l="1"/>
  <c r="T40" i="7"/>
  <c r="R41" i="7"/>
  <c r="S40" i="7" s="1"/>
  <c r="N40" i="7"/>
  <c r="O39" i="7" s="1"/>
  <c r="M41" i="7"/>
  <c r="J40" i="7"/>
  <c r="K39" i="7" s="1"/>
  <c r="H41" i="7"/>
  <c r="I40" i="7" s="1"/>
  <c r="F40" i="7"/>
  <c r="G39" i="7" s="1"/>
  <c r="D41" i="7"/>
  <c r="E40" i="7" s="1"/>
  <c r="U39" i="7"/>
  <c r="Q41" i="7" l="1"/>
  <c r="T41" i="7"/>
  <c r="R42" i="7"/>
  <c r="S41" i="7" s="1"/>
  <c r="N41" i="7"/>
  <c r="O40" i="7" s="1"/>
  <c r="M42" i="7"/>
  <c r="J41" i="7"/>
  <c r="K40" i="7" s="1"/>
  <c r="H42" i="7"/>
  <c r="I41" i="7" s="1"/>
  <c r="F41" i="7"/>
  <c r="G40" i="7" s="1"/>
  <c r="D42" i="7"/>
  <c r="E41" i="7" s="1"/>
  <c r="U40" i="7"/>
  <c r="Q44" i="7" l="1"/>
  <c r="Q42" i="7"/>
  <c r="T42" i="7"/>
  <c r="R43" i="7"/>
  <c r="S42" i="7" s="1"/>
  <c r="N42" i="7"/>
  <c r="O41" i="7" s="1"/>
  <c r="M43" i="7"/>
  <c r="M44" i="7"/>
  <c r="J42" i="7"/>
  <c r="K41" i="7" s="1"/>
  <c r="H43" i="7"/>
  <c r="I42" i="7" s="1"/>
  <c r="F42" i="7"/>
  <c r="G41" i="7" s="1"/>
  <c r="D43" i="7"/>
  <c r="E42" i="7" s="1"/>
  <c r="U41" i="7"/>
  <c r="Q43" i="7" l="1"/>
  <c r="T43" i="7"/>
  <c r="R44" i="7"/>
  <c r="S44" i="7" s="1"/>
  <c r="N43" i="7"/>
  <c r="O42" i="7" s="1"/>
  <c r="J43" i="7"/>
  <c r="K42" i="7" s="1"/>
  <c r="H44" i="7"/>
  <c r="I44" i="7" s="1"/>
  <c r="F43" i="7"/>
  <c r="G42" i="7" s="1"/>
  <c r="D44" i="7"/>
  <c r="E44" i="7" s="1"/>
  <c r="U42" i="7"/>
  <c r="S43" i="7" l="1"/>
  <c r="T44" i="7"/>
  <c r="N44" i="7"/>
  <c r="O44" i="7" s="1"/>
  <c r="J44" i="7"/>
  <c r="K44" i="7" s="1"/>
  <c r="I43" i="7"/>
  <c r="F44" i="7"/>
  <c r="G44" i="7" s="1"/>
  <c r="E43" i="7"/>
  <c r="U44" i="7"/>
  <c r="O43" i="7" l="1"/>
  <c r="K43" i="7"/>
  <c r="G43" i="7"/>
  <c r="U43" i="7"/>
</calcChain>
</file>

<file path=xl/comments1.xml><?xml version="1.0" encoding="utf-8"?>
<comments xmlns="http://schemas.openxmlformats.org/spreadsheetml/2006/main">
  <authors>
    <author>TonyAdmin</author>
    <author>Tony</author>
    <author>Tony C.</author>
  </authors>
  <commentList>
    <comment ref="A2" authorId="0" shapeId="0">
      <text>
        <r>
          <rPr>
            <b/>
            <sz val="8"/>
            <color indexed="81"/>
            <rFont val="Tahoma"/>
            <family val="2"/>
          </rPr>
          <t xml:space="preserve">Vertex 1 Name
</t>
        </r>
        <r>
          <rPr>
            <sz val="8"/>
            <color indexed="81"/>
            <rFont val="Tahoma"/>
            <family val="2"/>
          </rPr>
          <t xml:space="preserve">
Enter the name of the edge's first vertex.
</t>
        </r>
        <r>
          <rPr>
            <u/>
            <sz val="8"/>
            <color indexed="81"/>
            <rFont val="Tahoma"/>
            <family val="2"/>
          </rPr>
          <t>Worksheet Overview</t>
        </r>
        <r>
          <rPr>
            <sz val="8"/>
            <color indexed="81"/>
            <rFont val="Tahoma"/>
            <family val="2"/>
          </rPr>
          <t xml:space="preserve">
To create a NodeXL graph in Excel 2007, enter the graph's edges on this worksheet, one row per edge.  The first two columns are required; the other columns can be used to customize the edge's appearance.
To customize the appearance of an individual vertex or add an isolated vertex not connected to an edge, click the "Vertices" tab near Excel's lower-left corner.
After you have entered the edges, click the "Show Graph" button in the NodeXL tab in Excel's Ribbon.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
</t>
        </r>
      </text>
    </comment>
    <comment ref="B2" authorId="0" shapeId="0">
      <text>
        <r>
          <rPr>
            <b/>
            <sz val="8"/>
            <color indexed="81"/>
            <rFont val="Tahoma"/>
            <family val="2"/>
          </rPr>
          <t xml:space="preserve">Vertex 2 Name
</t>
        </r>
        <r>
          <rPr>
            <sz val="8"/>
            <color indexed="81"/>
            <rFont val="Tahoma"/>
            <family val="2"/>
          </rPr>
          <t xml:space="preserve">
Enter the name of the edge's second vertex.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Columns</t>
        </r>
        <r>
          <rPr>
            <sz val="8"/>
            <color indexed="81"/>
            <rFont val="Tahoma"/>
            <family val="2"/>
          </rPr>
          <t xml:space="preserve">
The Vertex 1 and Vertex 2 columns are frozen, meaning that they remain visible even if you scroll the worksheet to the right.  To unfreeze them, use View, Freeze Panes, Unfreeze Panes in the Excel Ribbon.</t>
        </r>
      </text>
    </comment>
    <comment ref="C2" authorId="0" shapeId="0">
      <text>
        <r>
          <rPr>
            <b/>
            <sz val="8"/>
            <color indexed="81"/>
            <rFont val="Tahoma"/>
            <family val="2"/>
          </rPr>
          <t xml:space="preserve">Edge Color
</t>
        </r>
        <r>
          <rPr>
            <sz val="8"/>
            <color indexed="81"/>
            <rFont val="Tahoma"/>
            <family val="2"/>
          </rPr>
          <t xml:space="preserve">
To select an optional edge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D2" authorId="0" shapeId="0">
      <text>
        <r>
          <rPr>
            <b/>
            <sz val="8"/>
            <color indexed="81"/>
            <rFont val="Tahoma"/>
            <family val="2"/>
          </rPr>
          <t xml:space="preserve">Edge Width
</t>
        </r>
        <r>
          <rPr>
            <sz val="8"/>
            <color indexed="81"/>
            <rFont val="Tahoma"/>
            <family val="2"/>
          </rPr>
          <t xml:space="preserve">
Enter an optional edge width between 1 and 10.</t>
        </r>
      </text>
    </comment>
    <comment ref="E2" authorId="1" shapeId="0">
      <text>
        <r>
          <rPr>
            <b/>
            <sz val="8"/>
            <color indexed="81"/>
            <rFont val="Tahoma"/>
            <family val="2"/>
          </rPr>
          <t>Edge Style</t>
        </r>
        <r>
          <rPr>
            <b/>
            <sz val="9"/>
            <color indexed="81"/>
            <rFont val="Tahoma"/>
            <charset val="1"/>
          </rPr>
          <t xml:space="preserve">
</t>
        </r>
        <r>
          <rPr>
            <sz val="8"/>
            <color indexed="81"/>
            <rFont val="Tahoma"/>
            <family val="2"/>
          </rPr>
          <t xml:space="preserve">Select an optional edge style.
</t>
        </r>
        <r>
          <rPr>
            <u/>
            <sz val="8"/>
            <color indexed="81"/>
            <rFont val="Tahoma"/>
            <family val="2"/>
          </rPr>
          <t>Formulas</t>
        </r>
        <r>
          <rPr>
            <sz val="8"/>
            <color indexed="81"/>
            <rFont val="Tahoma"/>
            <family val="2"/>
          </rPr>
          <t xml:space="preserve">
If you are using Excel formulas to compute the styles, you may find it helpful to use the numerical options instead of text:
1 = Solid
2 = Dash
3 = Dot
4 = Dash Dot
5 = Dash Dot Dot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b/>
            <sz val="8"/>
            <color indexed="81"/>
            <rFont val="Tahoma"/>
            <family val="2"/>
          </rPr>
          <t xml:space="preserve">
</t>
        </r>
        <r>
          <rPr>
            <sz val="8"/>
            <color indexed="81"/>
            <rFont val="Tahoma"/>
            <family val="2"/>
          </rPr>
          <t xml:space="preserve">
</t>
        </r>
      </text>
    </comment>
    <comment ref="F2" authorId="0" shapeId="0">
      <text>
        <r>
          <rPr>
            <b/>
            <sz val="8"/>
            <color indexed="81"/>
            <rFont val="Tahoma"/>
            <family val="2"/>
          </rPr>
          <t xml:space="preserve">Edge Opacity
</t>
        </r>
        <r>
          <rPr>
            <sz val="8"/>
            <color indexed="81"/>
            <rFont val="Tahoma"/>
            <family val="2"/>
          </rPr>
          <t xml:space="preserve">
Enter an optional edge opacity between 0 (transparent) and 100 (opaque).</t>
        </r>
      </text>
    </comment>
    <comment ref="G2" authorId="0" shapeId="0">
      <text>
        <r>
          <rPr>
            <b/>
            <sz val="8"/>
            <color indexed="81"/>
            <rFont val="Tahoma"/>
            <family val="2"/>
          </rPr>
          <t xml:space="preserve">Edge Visibility
</t>
        </r>
        <r>
          <rPr>
            <sz val="8"/>
            <color indexed="81"/>
            <rFont val="Tahoma"/>
            <family val="2"/>
          </rPr>
          <t xml:space="preserve">
Select an optional edge visibility.
</t>
        </r>
        <r>
          <rPr>
            <b/>
            <sz val="8"/>
            <color indexed="81"/>
            <rFont val="Tahoma"/>
            <family val="2"/>
          </rPr>
          <t>Show</t>
        </r>
        <r>
          <rPr>
            <sz val="8"/>
            <color indexed="81"/>
            <rFont val="Tahoma"/>
            <family val="2"/>
          </rPr>
          <t xml:space="preserve">
Show the edge when the graph is refreshed.  This is the default.
</t>
        </r>
        <r>
          <rPr>
            <b/>
            <sz val="8"/>
            <color indexed="81"/>
            <rFont val="Tahoma"/>
            <family val="2"/>
          </rPr>
          <t>Skip</t>
        </r>
        <r>
          <rPr>
            <sz val="8"/>
            <color indexed="81"/>
            <rFont val="Tahoma"/>
            <family val="2"/>
          </rPr>
          <t xml:space="preserve">
Skip the edge row.
</t>
        </r>
        <r>
          <rPr>
            <b/>
            <sz val="8"/>
            <color indexed="81"/>
            <rFont val="Tahoma"/>
            <family val="2"/>
          </rPr>
          <t>Hide</t>
        </r>
        <r>
          <rPr>
            <sz val="8"/>
            <color indexed="81"/>
            <rFont val="Tahoma"/>
            <family val="2"/>
          </rPr>
          <t xml:space="preserve">
Use the edge when laying out the graph but then hide it.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2" shapeId="0">
      <text>
        <r>
          <rPr>
            <b/>
            <sz val="8"/>
            <color indexed="81"/>
            <rFont val="Tahoma"/>
            <family val="2"/>
          </rPr>
          <t xml:space="preserve">Edge Label
</t>
        </r>
        <r>
          <rPr>
            <sz val="8"/>
            <color indexed="81"/>
            <rFont val="Tahoma"/>
            <family val="2"/>
          </rPr>
          <t xml:space="preserve">Enter an optional edge label.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text>
    </comment>
    <comment ref="I2" authorId="1" shapeId="0">
      <text>
        <r>
          <rPr>
            <b/>
            <sz val="8"/>
            <color indexed="81"/>
            <rFont val="Tahoma"/>
            <family val="2"/>
          </rPr>
          <t xml:space="preserve">Edge Label Text Color
</t>
        </r>
        <r>
          <rPr>
            <sz val="8"/>
            <color indexed="81"/>
            <rFont val="Tahoma"/>
            <family val="2"/>
          </rPr>
          <t xml:space="preserve">
To select an optional label text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Edge Label Font Size
</t>
        </r>
        <r>
          <rPr>
            <sz val="8"/>
            <color indexed="81"/>
            <rFont val="Tahoma"/>
            <family val="2"/>
          </rPr>
          <t>Enter an optional label font size between 8 and 72.</t>
        </r>
        <r>
          <rPr>
            <b/>
            <sz val="8"/>
            <color indexed="81"/>
            <rFont val="Tahoma"/>
            <family val="2"/>
          </rPr>
          <t xml:space="preserve">
</t>
        </r>
      </text>
    </comment>
    <comment ref="K2" authorId="1" shapeId="0">
      <text>
        <r>
          <rPr>
            <b/>
            <sz val="8"/>
            <color indexed="81"/>
            <rFont val="Tahoma"/>
            <family val="2"/>
          </rPr>
          <t xml:space="preserve">Edge Reciprocated?
</t>
        </r>
        <r>
          <rPr>
            <sz val="8"/>
            <color indexed="81"/>
            <rFont val="Tahoma"/>
            <family val="2"/>
          </rPr>
          <t xml:space="preserve">
You can tell NodeXL to calculate this and other graph metrics by going to NodeXL, Analysis, Graph Metrics in the Ribbon.</t>
        </r>
        <r>
          <rPr>
            <sz val="9"/>
            <color indexed="81"/>
            <rFont val="Tahoma"/>
            <charset val="1"/>
          </rPr>
          <t xml:space="preserve">
</t>
        </r>
      </text>
    </comment>
    <comment ref="L2" authorId="0" shapeId="0">
      <text>
        <r>
          <rPr>
            <b/>
            <sz val="8"/>
            <color indexed="81"/>
            <rFont val="Tahoma"/>
            <family val="2"/>
          </rPr>
          <t xml:space="preserve">Edge ID
</t>
        </r>
        <r>
          <rPr>
            <sz val="8"/>
            <color indexed="81"/>
            <rFont val="Tahoma"/>
            <family val="2"/>
          </rPr>
          <t>This is a unique ID that gets filled in automatically.  Do not edit this column.</t>
        </r>
      </text>
    </comment>
    <comment ref="N2" authorId="0" shapeId="0">
      <text>
        <r>
          <rPr>
            <b/>
            <sz val="8"/>
            <color indexed="81"/>
            <rFont val="Tahoma"/>
            <family val="2"/>
          </rPr>
          <t xml:space="preserve">How to Add Your Own Columns
</t>
        </r>
        <r>
          <rPr>
            <sz val="8"/>
            <color indexed="81"/>
            <rFont val="Tahoma"/>
            <family val="2"/>
          </rPr>
          <t>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r>
          <rPr>
            <sz val="8"/>
            <color indexed="81"/>
            <rFont val="Tahoma"/>
            <family val="2"/>
          </rPr>
          <t xml:space="preserve">
</t>
        </r>
      </text>
    </comment>
  </commentList>
</comments>
</file>

<file path=xl/comments2.xml><?xml version="1.0" encoding="utf-8"?>
<comments xmlns="http://schemas.openxmlformats.org/spreadsheetml/2006/main">
  <authors>
    <author>TonyAdmin</author>
    <author>Tony C.</author>
    <author>Tony</author>
  </authors>
  <commentList>
    <comment ref="A2" authorId="0" shapeId="0">
      <text>
        <r>
          <rPr>
            <b/>
            <sz val="8"/>
            <color indexed="81"/>
            <rFont val="Tahoma"/>
            <family val="2"/>
          </rPr>
          <t xml:space="preserve">Vertex Name
</t>
        </r>
        <r>
          <rPr>
            <sz val="8"/>
            <color indexed="81"/>
            <rFont val="Tahoma"/>
            <family val="2"/>
          </rPr>
          <t xml:space="preserve">
Enter the name of the vertex.
</t>
        </r>
        <r>
          <rPr>
            <u/>
            <sz val="8"/>
            <color indexed="81"/>
            <rFont val="Tahoma"/>
            <family val="2"/>
          </rPr>
          <t>Worksheet Overview</t>
        </r>
        <r>
          <rPr>
            <sz val="8"/>
            <color indexed="81"/>
            <rFont val="Tahoma"/>
            <family val="2"/>
          </rPr>
          <t xml:space="preserve">
Use this worksheet to customize the appearance of the graph's vertices and to add isolated vertices that are not connected to edges.  You do not have to enter anything on this worksheet if you don't need either of these features.
</t>
        </r>
        <r>
          <rPr>
            <u/>
            <sz val="8"/>
            <color indexed="81"/>
            <rFont val="Tahoma"/>
            <family val="2"/>
          </rPr>
          <t>Isolated Vertices</t>
        </r>
        <r>
          <rPr>
            <sz val="8"/>
            <color indexed="81"/>
            <rFont val="Tahoma"/>
            <family val="2"/>
          </rPr>
          <t xml:space="preserve">
To add an isolated vertex that is not connected to any edges, enter it on this worksheet and set its Visibility cell to "Show."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
</t>
        </r>
        <r>
          <rPr>
            <u/>
            <sz val="8"/>
            <color indexed="81"/>
            <rFont val="Tahoma"/>
            <family val="2"/>
          </rPr>
          <t>Frozen Column</t>
        </r>
        <r>
          <rPr>
            <sz val="8"/>
            <color indexed="81"/>
            <rFont val="Tahoma"/>
            <family val="2"/>
          </rPr>
          <t xml:space="preserve">
The Vertex column is frozen, meaning that it remains visible even if you scroll the worksheet to the right.  To unfreeze it,  use View, Freeze Panes, Unfreeze Panes in the Excel Ribbon.</t>
        </r>
      </text>
    </comment>
    <comment ref="B2" authorId="0" shapeId="0">
      <text>
        <r>
          <rPr>
            <b/>
            <sz val="8"/>
            <color indexed="81"/>
            <rFont val="Tahoma"/>
            <family val="2"/>
          </rPr>
          <t xml:space="preserve">Vertex Color
</t>
        </r>
        <r>
          <rPr>
            <sz val="8"/>
            <color indexed="81"/>
            <rFont val="Tahoma"/>
            <family val="2"/>
          </rPr>
          <t xml:space="preserve">
To select an optional vertex color,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
</t>
        </r>
      </text>
    </comment>
    <comment ref="C2" authorId="0" shapeId="0">
      <text>
        <r>
          <rPr>
            <b/>
            <sz val="8"/>
            <color indexed="81"/>
            <rFont val="Tahoma"/>
            <family val="2"/>
          </rPr>
          <t xml:space="preserve">Vertex Shape
</t>
        </r>
        <r>
          <rPr>
            <sz val="8"/>
            <color indexed="81"/>
            <rFont val="Tahoma"/>
            <family val="2"/>
          </rPr>
          <t xml:space="preserve">
Select an optional vertex shape.
</t>
        </r>
        <r>
          <rPr>
            <u/>
            <sz val="8"/>
            <color indexed="81"/>
            <rFont val="Tahoma"/>
            <family val="2"/>
          </rPr>
          <t>Formulas</t>
        </r>
        <r>
          <rPr>
            <sz val="8"/>
            <color indexed="81"/>
            <rFont val="Tahoma"/>
            <family val="2"/>
          </rPr>
          <t xml:space="preserve">
If you are using Excel formulas to compute the shapes, you may find it helpful to use the numerical options instead of text:
1 = Circle
2 = Disk
3 = Sphere
4 = Square
5 = Solid Square
6 = Diamond
7 = Solid Diamond
8 = Triangle
9 = Solid Triangle
10 = Label
11 = Image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D2" authorId="0" shapeId="0">
      <text>
        <r>
          <rPr>
            <b/>
            <sz val="8"/>
            <color indexed="81"/>
            <rFont val="Tahoma"/>
            <family val="2"/>
          </rPr>
          <t xml:space="preserve">Vertex Size
</t>
        </r>
        <r>
          <rPr>
            <sz val="8"/>
            <color indexed="81"/>
            <rFont val="Tahoma"/>
            <family val="2"/>
          </rPr>
          <t xml:space="preserve">
Enter an optional vertex size between 1 and 1,000.</t>
        </r>
      </text>
    </comment>
    <comment ref="E2" authorId="0" shapeId="0">
      <text>
        <r>
          <rPr>
            <b/>
            <sz val="8"/>
            <color indexed="81"/>
            <rFont val="Tahoma"/>
            <family val="2"/>
          </rPr>
          <t xml:space="preserve">Vertex Opacity
</t>
        </r>
        <r>
          <rPr>
            <sz val="8"/>
            <color indexed="81"/>
            <rFont val="Tahoma"/>
            <family val="2"/>
          </rPr>
          <t xml:space="preserve">
Enter an optional vertex opacity between 0 (transparent) and 100 (opaque).</t>
        </r>
      </text>
    </comment>
    <comment ref="F2" authorId="0" shapeId="0">
      <text>
        <r>
          <rPr>
            <b/>
            <sz val="8"/>
            <color indexed="81"/>
            <rFont val="Tahoma"/>
            <family val="2"/>
          </rPr>
          <t>Vertex Image File</t>
        </r>
        <r>
          <rPr>
            <sz val="8"/>
            <color indexed="81"/>
            <rFont val="Tahoma"/>
            <family val="2"/>
          </rPr>
          <t xml:space="preserve">
To show a vertex as an image, set the Shape to Image and enter one of the following into the Image File column:
* The full path to an image file on your computer or local network.  Example: "C:\MyImages\Image.jpg".
* If the workbook has been saved, a path that is relative to the saved workbook file.  Example: "Images\Image.jpg"
* An URL to an image on the Internet.  Example: "http://www.somesite.com/Image.jpg".</t>
        </r>
      </text>
    </comment>
    <comment ref="G2" authorId="0" shapeId="0">
      <text>
        <r>
          <rPr>
            <b/>
            <sz val="8"/>
            <color indexed="81"/>
            <rFont val="Tahoma"/>
            <family val="2"/>
          </rPr>
          <t xml:space="preserve">Vertex Visibility
</t>
        </r>
        <r>
          <rPr>
            <sz val="8"/>
            <color indexed="81"/>
            <rFont val="Tahoma"/>
            <family val="2"/>
          </rPr>
          <t xml:space="preserve">
Select an optional vertex visibility
</t>
        </r>
        <r>
          <rPr>
            <b/>
            <sz val="8"/>
            <color indexed="81"/>
            <rFont val="Tahoma"/>
            <family val="2"/>
          </rPr>
          <t>Show if in an Edge</t>
        </r>
        <r>
          <rPr>
            <sz val="8"/>
            <color indexed="81"/>
            <rFont val="Tahoma"/>
            <family val="2"/>
          </rPr>
          <t xml:space="preserve">
Show the vertex when the graph is refreshed if it is part of an edge.  Otherwise, ignore the vertex row.  This is the default.
</t>
        </r>
        <r>
          <rPr>
            <b/>
            <sz val="8"/>
            <color indexed="81"/>
            <rFont val="Tahoma"/>
            <family val="2"/>
          </rPr>
          <t>Skip</t>
        </r>
        <r>
          <rPr>
            <sz val="8"/>
            <color indexed="81"/>
            <rFont val="Tahoma"/>
            <family val="2"/>
          </rPr>
          <t xml:space="preserve">
Skip the vertex row and any edge rows that use the vertex.
</t>
        </r>
        <r>
          <rPr>
            <b/>
            <sz val="8"/>
            <color indexed="81"/>
            <rFont val="Tahoma"/>
            <family val="2"/>
          </rPr>
          <t>Hide</t>
        </r>
        <r>
          <rPr>
            <sz val="8"/>
            <color indexed="81"/>
            <rFont val="Tahoma"/>
            <family val="2"/>
          </rPr>
          <t xml:space="preserve">
If the vertex is part of an edge, use it when laying out the graph but then hide it.  Otherwise, ignore the vertex row.
</t>
        </r>
        <r>
          <rPr>
            <b/>
            <sz val="8"/>
            <color indexed="81"/>
            <rFont val="Tahoma"/>
            <family val="2"/>
          </rPr>
          <t>Show</t>
        </r>
        <r>
          <rPr>
            <sz val="8"/>
            <color indexed="81"/>
            <rFont val="Tahoma"/>
            <family val="2"/>
          </rPr>
          <t xml:space="preserve">
Show the vertex regardless of whether it is part of an edge.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if in an Edge
0 = Skip
2 = Hide
4 = Show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H2" authorId="0" shapeId="0">
      <text>
        <r>
          <rPr>
            <b/>
            <sz val="8"/>
            <color indexed="81"/>
            <rFont val="Tahoma"/>
            <family val="2"/>
          </rPr>
          <t xml:space="preserve">Vertex Label
</t>
        </r>
        <r>
          <rPr>
            <sz val="8"/>
            <color indexed="81"/>
            <rFont val="Tahoma"/>
            <family val="2"/>
          </rPr>
          <t xml:space="preserve">
To show a vertex as a box containing text, set the Shape to Label and enter the text into the Label column.  To annotate another shape with text, set the Shape to something else and enter the annotation text into the Label column.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I2" authorId="0" shapeId="0">
      <text>
        <r>
          <rPr>
            <b/>
            <sz val="8"/>
            <color indexed="81"/>
            <rFont val="Tahoma"/>
            <family val="2"/>
          </rPr>
          <t xml:space="preserve">Vertex Label Fill Color
</t>
        </r>
        <r>
          <rPr>
            <sz val="8"/>
            <color indexed="81"/>
            <rFont val="Tahoma"/>
            <family val="2"/>
          </rPr>
          <t>To select an optional fill color for the Label shape,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J2" authorId="1" shapeId="0">
      <text>
        <r>
          <rPr>
            <b/>
            <sz val="8"/>
            <color indexed="81"/>
            <rFont val="Tahoma"/>
            <family val="2"/>
          </rPr>
          <t xml:space="preserve">Vertex Label Position
</t>
        </r>
        <r>
          <rPr>
            <sz val="8"/>
            <color indexed="81"/>
            <rFont val="Tahoma"/>
            <family val="2"/>
          </rPr>
          <t xml:space="preserve">Select an optional vertex label position.  This is used only when the label annotates the vertex, not when the vertex Shape is Label.  Hover the mouse over the Label column header for more details.
</t>
        </r>
        <r>
          <rPr>
            <u/>
            <sz val="8"/>
            <color indexed="81"/>
            <rFont val="Tahoma"/>
            <family val="2"/>
          </rPr>
          <t>Formulas</t>
        </r>
        <r>
          <rPr>
            <sz val="8"/>
            <color indexed="81"/>
            <rFont val="Tahoma"/>
            <family val="2"/>
          </rPr>
          <t xml:space="preserve">
If you are using Excel formulas to compute the positions, you may find it helpful to use the numerical options instead of text:
0 = Nowhere
1 = Top Left
2 = Top Center
3 = Top Right
4 = Middle Left
5 = Middle Center
6 = Middle Right
7 = Bottom Left
8 = Bottom Center
9 = Bottom Right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text>
    </comment>
    <comment ref="K2" authorId="0" shapeId="0">
      <text>
        <r>
          <rPr>
            <b/>
            <sz val="8"/>
            <color indexed="81"/>
            <rFont val="Tahoma"/>
            <family val="2"/>
          </rPr>
          <t xml:space="preserve">Vertex Tooltip
</t>
        </r>
        <r>
          <rPr>
            <sz val="8"/>
            <color indexed="81"/>
            <rFont val="Tahoma"/>
            <family val="2"/>
          </rPr>
          <t xml:space="preserve">
Enter optional text that will pop up when the mouse is hovered over the vertex in the graph pane.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text>
    </comment>
    <comment ref="L2" authorId="0" shapeId="0">
      <text>
        <r>
          <rPr>
            <b/>
            <sz val="8"/>
            <color indexed="81"/>
            <rFont val="Tahoma"/>
            <family val="2"/>
          </rPr>
          <t xml:space="preserve">Vertex Layout Order
</t>
        </r>
        <r>
          <rPr>
            <sz val="8"/>
            <color indexed="81"/>
            <rFont val="Tahoma"/>
            <family val="2"/>
          </rPr>
          <t xml:space="preserve">Enter an optional number to control the order in which the vertices are laid out in the graph when a geometric layout algorithm (Circle, Spiral and so on) is used.  This also controls the vertex stacking order when vertices overlap.  Vertices with larger numbers are stacked on top of vertices with smaller numbers.
</t>
        </r>
      </text>
    </comment>
    <comment ref="M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N2" authorId="0" shapeId="0">
      <text>
        <r>
          <rPr>
            <b/>
            <sz val="8"/>
            <color indexed="81"/>
            <rFont val="Tahoma"/>
            <family val="2"/>
          </rPr>
          <t xml:space="preserve">Vertex Location
</t>
        </r>
        <r>
          <rPr>
            <sz val="8"/>
            <color indexed="81"/>
            <rFont val="Tahoma"/>
            <family val="2"/>
          </rPr>
          <t xml:space="preserve">
Enter an optional vertex location.
X and Y values should be between 0 and 9,999.  If you enter X and Y values, you should set NodeXL, Graph, Layout to "None" to prevent NodeXL from overwriting your values when you show the graph.</t>
        </r>
      </text>
    </comment>
    <comment ref="O2" authorId="0" shapeId="0">
      <text>
        <r>
          <rPr>
            <b/>
            <sz val="8"/>
            <color indexed="81"/>
            <rFont val="Tahoma"/>
            <family val="2"/>
          </rPr>
          <t xml:space="preserve">Vertex Locked?
</t>
        </r>
        <r>
          <rPr>
            <sz val="8"/>
            <color indexed="81"/>
            <rFont val="Tahoma"/>
            <family val="2"/>
          </rPr>
          <t xml:space="preserve">
Set to Yes to lock the vertex at its current location.
</t>
        </r>
        <r>
          <rPr>
            <u/>
            <sz val="8"/>
            <color indexed="81"/>
            <rFont val="Tahoma"/>
            <family val="2"/>
          </rPr>
          <t>Formulas</t>
        </r>
        <r>
          <rPr>
            <sz val="8"/>
            <color indexed="81"/>
            <rFont val="Tahoma"/>
            <family val="2"/>
          </rPr>
          <t xml:space="preserve">
If you are using Excel formulas to compute the locked values, you may find it helpful to use the numerical options instead of text:
0 = No
1 = Yes
</t>
        </r>
        <r>
          <rPr>
            <u/>
            <sz val="8"/>
            <color indexed="81"/>
            <rFont val="Tahoma"/>
            <family val="2"/>
          </rPr>
          <t xml:space="preserve">Pasting
</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P2" authorId="0" shapeId="0">
      <text>
        <r>
          <rPr>
            <b/>
            <sz val="8"/>
            <color indexed="81"/>
            <rFont val="Tahoma"/>
            <family val="2"/>
          </rPr>
          <t xml:space="preserve">Vertex Polar R
</t>
        </r>
        <r>
          <rPr>
            <sz val="8"/>
            <color indexed="81"/>
            <rFont val="Tahoma"/>
            <family val="2"/>
          </rPr>
          <t xml:space="preserve">
Enter an optional vertex polar radial coordinate.  This is used only when the Layout is set to Polar or Polar Absolute in the graph pane.
</t>
        </r>
        <r>
          <rPr>
            <u/>
            <sz val="8"/>
            <color indexed="81"/>
            <rFont val="Tahoma"/>
            <family val="2"/>
          </rPr>
          <t>For the Polar Layout</t>
        </r>
        <r>
          <rPr>
            <sz val="8"/>
            <color indexed="81"/>
            <rFont val="Tahoma"/>
            <family val="2"/>
          </rPr>
          <t xml:space="preserve">
0.0 represents the polar origin, which is the center of the graph pane, while 1.0 represents one-half the graph pane's width or height, whichever is smaller.
Polar R values less than 0.0 are allowed, but they have the same effect as the value 0.0.  Similarly, polar R values greater than 1.0 are allowed, but they have the same effect as the value 1.0.
Any vertex that is missing polar coordinates is placed at the polar origin.
</t>
        </r>
        <r>
          <rPr>
            <u/>
            <sz val="8"/>
            <color indexed="81"/>
            <rFont val="Tahoma"/>
            <family val="2"/>
          </rPr>
          <t>For the Polar Absolute Layout</t>
        </r>
        <r>
          <rPr>
            <sz val="8"/>
            <color indexed="81"/>
            <rFont val="Tahoma"/>
            <family val="2"/>
          </rPr>
          <t xml:space="preserve">
0.0 represents the polar origin, which is the center of the graph pane, while 1.0 represents an absolute distance of about 1/96 inch.
There are no limits on Polar R values when using the Polar Absolute layout.  Negative values have the effect of adding 180 degrees to the specified Polar Angle.
Any vertex that is missing polar coordinates is placed at the polar origin.
</t>
        </r>
      </text>
    </comment>
    <comment ref="Q2" authorId="0" shapeId="0">
      <text>
        <r>
          <rPr>
            <b/>
            <sz val="8"/>
            <color indexed="81"/>
            <rFont val="Tahoma"/>
            <family val="2"/>
          </rPr>
          <t xml:space="preserve">Vertex Polar Angle
</t>
        </r>
        <r>
          <rPr>
            <sz val="8"/>
            <color indexed="81"/>
            <rFont val="Tahoma"/>
            <family val="2"/>
          </rPr>
          <t>Enter an optional vertex polar angle coordinate, in degrees.  This is used only when the Layout is set to Polar or Polar Absolute in the graph pane.
0.0 degrees is to the right, 90.0 degrees is up, 180.0 degrees is to the left, and 270.0 degrees is down.  Angles less than 0 are allowed: -1.0 is the same as 359.0, for example.  Similarly, angles greater than 360.0 are allowed: 361.0 is the same as 1.0, for example.
Any vertex that is missing polar coordinates is placed at the polar origin.</t>
        </r>
        <r>
          <rPr>
            <b/>
            <sz val="8"/>
            <color indexed="81"/>
            <rFont val="Tahoma"/>
            <family val="2"/>
          </rPr>
          <t xml:space="preserve">
</t>
        </r>
      </text>
    </comment>
    <comment ref="R2" authorId="0" shapeId="0">
      <text>
        <r>
          <rPr>
            <b/>
            <sz val="8"/>
            <color indexed="81"/>
            <rFont val="Tahoma"/>
            <family val="2"/>
          </rPr>
          <t>Vertex Degree</t>
        </r>
        <r>
          <rPr>
            <sz val="8"/>
            <color indexed="81"/>
            <rFont val="Tahoma"/>
            <family val="2"/>
          </rPr>
          <t xml:space="preserve">
You can tell NodeXL to calculate this and other graph metrics by going to NodeXL, Analysis, Graph Metrics in the Ribbon.
</t>
        </r>
      </text>
    </comment>
    <comment ref="S2" authorId="0" shapeId="0">
      <text>
        <r>
          <rPr>
            <b/>
            <sz val="8"/>
            <color indexed="81"/>
            <rFont val="Tahoma"/>
            <family val="2"/>
          </rPr>
          <t xml:space="preserve">Vertex In-Degree
</t>
        </r>
        <r>
          <rPr>
            <sz val="8"/>
            <color indexed="81"/>
            <rFont val="Tahoma"/>
            <family val="2"/>
          </rPr>
          <t xml:space="preserve">You can tell NodeXL to calculate this and other graph metrics by going to NodeXL, Analysis, Graph Metrics in the Ribbon.
</t>
        </r>
      </text>
    </comment>
    <comment ref="T2" authorId="0" shapeId="0">
      <text>
        <r>
          <rPr>
            <b/>
            <sz val="8"/>
            <color indexed="81"/>
            <rFont val="Tahoma"/>
            <family val="2"/>
          </rPr>
          <t xml:space="preserve">Vertex Out-Degree
</t>
        </r>
        <r>
          <rPr>
            <sz val="8"/>
            <color indexed="81"/>
            <rFont val="Tahoma"/>
            <family val="2"/>
          </rPr>
          <t xml:space="preserve">You can tell NodeXL to calculate this and other graph metrics by going to NodeXL, Analysis, Graph Metrics in the Ribbon.
</t>
        </r>
      </text>
    </comment>
    <comment ref="U2" authorId="0" shapeId="0">
      <text>
        <r>
          <rPr>
            <b/>
            <sz val="8"/>
            <color indexed="81"/>
            <rFont val="Tahoma"/>
            <family val="2"/>
          </rPr>
          <t xml:space="preserve">Vertex Betweenness Centrality
</t>
        </r>
        <r>
          <rPr>
            <sz val="8"/>
            <color indexed="81"/>
            <rFont val="Tahoma"/>
            <family val="2"/>
          </rPr>
          <t xml:space="preserve">You can tell NodeXL to calculate this and other graph metrics by going to NodeXL, Analysis, Graph Metrics in the Ribbon.
</t>
        </r>
      </text>
    </comment>
    <comment ref="V2" authorId="0" shapeId="0">
      <text>
        <r>
          <rPr>
            <b/>
            <sz val="8"/>
            <color indexed="81"/>
            <rFont val="Tahoma"/>
            <family val="2"/>
          </rPr>
          <t xml:space="preserve">Vertex Closeness Centrality
</t>
        </r>
        <r>
          <rPr>
            <sz val="8"/>
            <color indexed="81"/>
            <rFont val="Tahoma"/>
            <family val="2"/>
          </rPr>
          <t xml:space="preserve">You can tell NodeXL to calculate this and other graph metrics by going to NodeXL, Analysis, Graph Metrics in the Ribbon.
</t>
        </r>
      </text>
    </comment>
    <comment ref="W2" authorId="0" shapeId="0">
      <text>
        <r>
          <rPr>
            <b/>
            <sz val="8"/>
            <color indexed="81"/>
            <rFont val="Tahoma"/>
            <family val="2"/>
          </rPr>
          <t xml:space="preserve">Vertex Eigenvector Centrality
</t>
        </r>
        <r>
          <rPr>
            <sz val="8"/>
            <color indexed="81"/>
            <rFont val="Tahoma"/>
            <family val="2"/>
          </rPr>
          <t xml:space="preserve">You can tell NodeXL to calculate this and other graph metrics by going to NodeXL, Analysis, Graph Metrics in the Ribbon.
</t>
        </r>
      </text>
    </comment>
    <comment ref="X2" authorId="2" shapeId="0">
      <text>
        <r>
          <rPr>
            <b/>
            <sz val="8"/>
            <color indexed="81"/>
            <rFont val="Tahoma"/>
            <family val="2"/>
          </rPr>
          <t xml:space="preserve">Vertex PageRank
</t>
        </r>
        <r>
          <rPr>
            <sz val="8"/>
            <color indexed="81"/>
            <rFont val="Tahoma"/>
            <family val="2"/>
          </rPr>
          <t>You can tell NodeXL to calculate this and other graph metrics by going to NodeXL, Analysis, Graph Metrics in the Ribbon.</t>
        </r>
      </text>
    </comment>
    <comment ref="Y2" authorId="0" shapeId="0">
      <text>
        <r>
          <rPr>
            <b/>
            <sz val="8"/>
            <color indexed="81"/>
            <rFont val="Tahoma"/>
            <family val="2"/>
          </rPr>
          <t xml:space="preserve">Vertex Clustering Coefficient
</t>
        </r>
        <r>
          <rPr>
            <sz val="8"/>
            <color indexed="81"/>
            <rFont val="Tahoma"/>
            <family val="2"/>
          </rPr>
          <t xml:space="preserve">You can tell NodeXL to calculate this and other graph metrics by going to NodeXL, Analysis, Graph Metrics in the Ribbon.
</t>
        </r>
      </text>
    </comment>
    <comment ref="Z2" authorId="2" shapeId="0">
      <text>
        <r>
          <rPr>
            <b/>
            <sz val="8"/>
            <color indexed="81"/>
            <rFont val="Tahoma"/>
            <family val="2"/>
          </rPr>
          <t>Vertex Reciprocated Pair Ratio</t>
        </r>
        <r>
          <rPr>
            <sz val="8"/>
            <color indexed="81"/>
            <rFont val="Tahoma"/>
            <family val="2"/>
          </rPr>
          <t xml:space="preserve">
You can tell NodeXL to calculate this and other graph metrics by going to NodeXL, Analysis, Graph Metrics in the Ribbon.</t>
        </r>
      </text>
    </comment>
    <comment ref="AA2" authorId="0" shapeId="0">
      <text>
        <r>
          <rPr>
            <b/>
            <sz val="8"/>
            <color indexed="81"/>
            <rFont val="Tahoma"/>
            <family val="2"/>
          </rPr>
          <t xml:space="preserve">Vertex ID
</t>
        </r>
        <r>
          <rPr>
            <sz val="8"/>
            <color indexed="81"/>
            <rFont val="Tahoma"/>
            <family val="2"/>
          </rPr>
          <t xml:space="preserve">
This is a unique ID that gets filled in automatically.  Do not edit this column.</t>
        </r>
      </text>
    </comment>
    <comment ref="AC2" authorId="0" shapeId="0">
      <text>
        <r>
          <rPr>
            <b/>
            <sz val="8"/>
            <color indexed="81"/>
            <rFont val="Tahoma"/>
            <family val="2"/>
          </rPr>
          <t>How to Add Your Own Columns</t>
        </r>
        <r>
          <rPr>
            <sz val="8"/>
            <color indexed="81"/>
            <rFont val="Tahoma"/>
            <family val="2"/>
          </rPr>
          <t xml:space="preserve">
If you want NodeXL to use any columns you add, you must add them to this table.  The table is distinguished from the rest of the worksheet by the table column headers in row 2, so you can tell where the table ends and the rest of the worksheet begins.
You can add a column to the right end of the table by simply typing a column name into the first empty cell in row 2.  Excel will automatically extend the table to the right to include the new column.
You can also insert a column anywhere within the table, but that will interfere with NodeXL's ability to show and hide groups of related columns and is not recommended.</t>
        </r>
        <r>
          <rPr>
            <b/>
            <sz val="8"/>
            <color indexed="81"/>
            <rFont val="Tahoma"/>
            <family val="2"/>
          </rPr>
          <t xml:space="preserve">
</t>
        </r>
      </text>
    </comment>
  </commentList>
</comments>
</file>

<file path=xl/comments3.xml><?xml version="1.0" encoding="utf-8"?>
<comments xmlns="http://schemas.openxmlformats.org/spreadsheetml/2006/main">
  <authors>
    <author>TonyAdmin</author>
    <author>Tony</author>
  </authors>
  <commentList>
    <comment ref="A2"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
        </r>
        <r>
          <rPr>
            <u/>
            <sz val="8"/>
            <color indexed="81"/>
            <rFont val="Tahoma"/>
            <family val="2"/>
          </rPr>
          <t xml:space="preserve">
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2" authorId="0" shapeId="0">
      <text>
        <r>
          <rPr>
            <b/>
            <sz val="8"/>
            <color indexed="81"/>
            <rFont val="Tahoma"/>
            <family val="2"/>
          </rPr>
          <t xml:space="preserve">Group Vertex Color
</t>
        </r>
        <r>
          <rPr>
            <sz val="8"/>
            <color indexed="81"/>
            <rFont val="Tahoma"/>
            <family val="2"/>
          </rPr>
          <t xml:space="preserve">
(In most cases, you should not edit this worksheet.  Instead, use the items on the NodeXL, Analysis, Groups menu to create and work with groups.)
To select a color to use for all vertices in the group,  right-click and select Select Color on the right-click menu.
If you are familiar with CSS color names, such as Red, MediumBlue, and DarkOliveGreen, you can enter one of the names instead of using Select Color.  Spaces in CSS color names are optional, so Medium Blue is the same as MediumBlue.
You can also enter a color in the format "R, G, B" (don't include the quotes), where R, G, and B are between 0 and 255.  Sample: "240, 12, 135".</t>
        </r>
      </text>
    </comment>
    <comment ref="C2" authorId="0" shapeId="0">
      <text>
        <r>
          <rPr>
            <b/>
            <sz val="8"/>
            <color indexed="81"/>
            <rFont val="Tahoma"/>
            <family val="2"/>
          </rPr>
          <t>Group Vertex Shape</t>
        </r>
        <r>
          <rPr>
            <sz val="8"/>
            <color indexed="81"/>
            <rFont val="Tahoma"/>
            <family val="2"/>
          </rPr>
          <t xml:space="preserve">
(In most cases, you should not edit this worksheet.  Instead, use the items on the NodeXL, Analysis, Groups menu to create and work with groups.)
Select a shape to use for all vertices in the group.
</t>
        </r>
        <r>
          <rPr>
            <u/>
            <sz val="8"/>
            <color indexed="81"/>
            <rFont val="Tahoma"/>
            <family val="2"/>
          </rPr>
          <t>Pasting</t>
        </r>
        <r>
          <rPr>
            <sz val="8"/>
            <color indexed="81"/>
            <rFont val="Tahoma"/>
            <family val="2"/>
          </rPr>
          <t xml:space="preserve">
If you want to paste shapes into this column, do not use the standard Paste command (Ctrl-V).  The standard Paste command removes the shape drop-downs from the column.  Instead, use Home, Paste, Paste Values in the Excel Ribbon.</t>
        </r>
      </text>
    </comment>
    <comment ref="D2" authorId="1" shapeId="0">
      <text>
        <r>
          <rPr>
            <b/>
            <sz val="8"/>
            <color indexed="81"/>
            <rFont val="Tahoma"/>
            <family val="2"/>
          </rPr>
          <t>Group Visibility</t>
        </r>
        <r>
          <rPr>
            <sz val="8"/>
            <color indexed="81"/>
            <rFont val="Tahoma"/>
            <family val="2"/>
          </rPr>
          <t xml:space="preserve">
Select an optional group visibility.
</t>
        </r>
        <r>
          <rPr>
            <b/>
            <sz val="8"/>
            <color indexed="81"/>
            <rFont val="Tahoma"/>
            <family val="2"/>
          </rPr>
          <t>Show</t>
        </r>
        <r>
          <rPr>
            <sz val="8"/>
            <color indexed="81"/>
            <rFont val="Tahoma"/>
            <family val="2"/>
          </rPr>
          <t xml:space="preserve">
Show the group's vertices and edges when the graph is refreshed.  This is the default.
</t>
        </r>
        <r>
          <rPr>
            <b/>
            <sz val="8"/>
            <color indexed="81"/>
            <rFont val="Tahoma"/>
            <family val="2"/>
          </rPr>
          <t>Skip</t>
        </r>
        <r>
          <rPr>
            <sz val="8"/>
            <color indexed="81"/>
            <rFont val="Tahoma"/>
            <family val="2"/>
          </rPr>
          <t xml:space="preserve">
Skip the group's vertices and edges.
</t>
        </r>
        <r>
          <rPr>
            <b/>
            <sz val="8"/>
            <color indexed="81"/>
            <rFont val="Tahoma"/>
            <family val="2"/>
          </rPr>
          <t>Hide</t>
        </r>
        <r>
          <rPr>
            <sz val="8"/>
            <color indexed="81"/>
            <rFont val="Tahoma"/>
            <family val="2"/>
          </rPr>
          <t xml:space="preserve">
Use the group's vertices and edges when laying out the graph, but then hide the group's vertices and edges.
</t>
        </r>
        <r>
          <rPr>
            <u/>
            <sz val="8"/>
            <color indexed="81"/>
            <rFont val="Tahoma"/>
            <family val="2"/>
          </rPr>
          <t>Formulas</t>
        </r>
        <r>
          <rPr>
            <sz val="8"/>
            <color indexed="81"/>
            <rFont val="Tahoma"/>
            <family val="2"/>
          </rPr>
          <t xml:space="preserve">
If you are using Excel formulas to compute the visibilities, you may find it helpful to use the numerical options instead of text:
1 = Show
0 = Skip
2 = Hide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
</t>
        </r>
      </text>
    </comment>
    <comment ref="E2" authorId="1" shapeId="0">
      <text>
        <r>
          <rPr>
            <b/>
            <sz val="8"/>
            <color indexed="81"/>
            <rFont val="Tahoma"/>
            <family val="2"/>
          </rPr>
          <t xml:space="preserve">Group Collapsed?
</t>
        </r>
        <r>
          <rPr>
            <sz val="8"/>
            <color indexed="81"/>
            <rFont val="Tahoma"/>
            <family val="2"/>
          </rPr>
          <t>(In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 xml:space="preserve">Set to Yes to collapse the group.
</t>
        </r>
        <r>
          <rPr>
            <u/>
            <sz val="8"/>
            <color indexed="81"/>
            <rFont val="Tahoma"/>
            <family val="2"/>
          </rPr>
          <t>Formulas</t>
        </r>
        <r>
          <rPr>
            <sz val="8"/>
            <color indexed="81"/>
            <rFont val="Tahoma"/>
            <family val="2"/>
          </rPr>
          <t xml:space="preserve">
If you are using Excel formulas to compute the collapsed values, you may find it helpful to use the numerical options instead of text:
0 = No
1 = Yes
</t>
        </r>
        <r>
          <rPr>
            <u/>
            <sz val="8"/>
            <color indexed="81"/>
            <rFont val="Tahoma"/>
            <family val="2"/>
          </rPr>
          <t>Pasting</t>
        </r>
        <r>
          <rPr>
            <sz val="8"/>
            <color indexed="81"/>
            <rFont val="Tahoma"/>
            <family val="2"/>
          </rPr>
          <t xml:space="preserve">
If you want to paste values into this column, do not use the standard Paste command (Ctrl-V).  The standard Paste command removes the drop-down lists from the column.  Instead, use Home, Paste, Paste Values in the Excel Ribbon.</t>
        </r>
        <r>
          <rPr>
            <sz val="9"/>
            <color indexed="81"/>
            <rFont val="Tahoma"/>
            <family val="2"/>
          </rPr>
          <t xml:space="preserve">
</t>
        </r>
      </text>
    </comment>
    <comment ref="F2" authorId="1" shapeId="0">
      <text>
        <r>
          <rPr>
            <b/>
            <sz val="8"/>
            <color indexed="81"/>
            <rFont val="Tahoma"/>
            <family val="2"/>
          </rPr>
          <t>Group Label</t>
        </r>
        <r>
          <rPr>
            <sz val="8"/>
            <color indexed="81"/>
            <rFont val="Tahoma"/>
            <family val="2"/>
          </rPr>
          <t xml:space="preserve">
Enter an optional group label.
Group labels are used when you choose to lay out each of the graph's groups in its own box (NodeXL, Graph, Layout, Layout Options), and when you collapse a group (NodeXL, Analysis, Groups, Collapse Selected Groups).
</t>
        </r>
        <r>
          <rPr>
            <u/>
            <sz val="8"/>
            <color indexed="81"/>
            <rFont val="Tahoma"/>
            <family val="2"/>
          </rPr>
          <t>Formulas</t>
        </r>
        <r>
          <rPr>
            <sz val="8"/>
            <color indexed="81"/>
            <rFont val="Tahoma"/>
            <family val="2"/>
          </rPr>
          <t xml:space="preserve">
This column is formatted as Text, which causes formulas to be ignored.  If you want to use an Excel formula in this column, you must change the column format to General.</t>
        </r>
        <r>
          <rPr>
            <sz val="9"/>
            <color indexed="81"/>
            <rFont val="Tahoma"/>
            <charset val="1"/>
          </rPr>
          <t xml:space="preserve">
</t>
        </r>
      </text>
    </comment>
    <comment ref="G2" authorId="1" shapeId="0">
      <text>
        <r>
          <rPr>
            <b/>
            <sz val="8"/>
            <color indexed="81"/>
            <rFont val="Tahoma"/>
            <family val="2"/>
          </rPr>
          <t xml:space="preserve">Collapsed Location
</t>
        </r>
        <r>
          <rPr>
            <sz val="8"/>
            <color indexed="81"/>
            <rFont val="Tahoma"/>
            <family val="2"/>
          </rPr>
          <t xml:space="preserve">
(In most cases, you should not edit this worksheet.  Instead, use the items on the NodeXL, Analysis, Groups menu to create and work with groups.)</t>
        </r>
        <r>
          <rPr>
            <b/>
            <sz val="8"/>
            <color indexed="81"/>
            <rFont val="Tahoma"/>
            <family val="2"/>
          </rPr>
          <t xml:space="preserve">
</t>
        </r>
        <r>
          <rPr>
            <sz val="8"/>
            <color indexed="81"/>
            <rFont val="Tahoma"/>
            <family val="2"/>
          </rPr>
          <t>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H2" authorId="1" shapeId="0">
      <text>
        <r>
          <rPr>
            <b/>
            <sz val="8"/>
            <color indexed="81"/>
            <rFont val="Tahoma"/>
            <family val="2"/>
          </rPr>
          <t xml:space="preserve">Collapsed Location
</t>
        </r>
        <r>
          <rPr>
            <sz val="8"/>
            <color indexed="81"/>
            <rFont val="Tahoma"/>
            <family val="2"/>
          </rPr>
          <t>(In most cases, you should not edit this worksheet.  Instead, use the items on the NodeXL, Analysis, Groups menu to create and work with groups.)
Enter an optional location for the group when it is collapsed.
Collapsed X and Collapsed Y values should be between 0 and 9,999.  If you enter Collapsed X and Collapsed Y values, you should set NodeXL, Graph, Layout to "None" to prevent NodeXL from overwriting your values when you show the graph.</t>
        </r>
      </text>
    </comment>
    <comment ref="K2" authorId="1" shapeId="0">
      <text>
        <r>
          <rPr>
            <b/>
            <sz val="8"/>
            <color indexed="81"/>
            <rFont val="Tahoma"/>
            <family val="2"/>
          </rPr>
          <t xml:space="preserve">Group Vertices
</t>
        </r>
        <r>
          <rPr>
            <sz val="8"/>
            <color indexed="81"/>
            <rFont val="Tahoma"/>
            <family val="2"/>
          </rPr>
          <t xml:space="preserve">
You can tell NodeXL to calculate this and other graph metrics by going to NodeXL, Analysis, Graph Metrics in the Ribbon.</t>
        </r>
        <r>
          <rPr>
            <b/>
            <sz val="9"/>
            <color indexed="81"/>
            <rFont val="Tahoma"/>
            <charset val="1"/>
          </rPr>
          <t xml:space="preserve">
</t>
        </r>
        <r>
          <rPr>
            <sz val="9"/>
            <color indexed="81"/>
            <rFont val="Tahoma"/>
            <charset val="1"/>
          </rPr>
          <t xml:space="preserve">
</t>
        </r>
      </text>
    </comment>
    <comment ref="L2" authorId="1" shapeId="0">
      <text>
        <r>
          <rPr>
            <b/>
            <sz val="8"/>
            <color indexed="81"/>
            <rFont val="Tahoma"/>
            <family val="2"/>
          </rPr>
          <t>Group Unique Edges</t>
        </r>
        <r>
          <rPr>
            <sz val="8"/>
            <color indexed="81"/>
            <rFont val="Tahoma"/>
            <family val="2"/>
          </rPr>
          <t xml:space="preserve">
You can tell NodeXL to calculate this and other graph metrics by going to NodeXL, Analysis, Graph Metrics in the Ribbon.</t>
        </r>
      </text>
    </comment>
    <comment ref="M2" authorId="1" shapeId="0">
      <text>
        <r>
          <rPr>
            <b/>
            <sz val="8"/>
            <color indexed="81"/>
            <rFont val="Tahoma"/>
            <family val="2"/>
          </rPr>
          <t>Group Edges With Duplicates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N2" authorId="1" shapeId="0">
      <text>
        <r>
          <rPr>
            <b/>
            <sz val="8"/>
            <color indexed="81"/>
            <rFont val="Tahoma"/>
            <family val="2"/>
          </rPr>
          <t>Group Total Edges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O2" authorId="1" shapeId="0">
      <text>
        <r>
          <rPr>
            <b/>
            <sz val="8"/>
            <color indexed="81"/>
            <rFont val="Tahoma"/>
            <family val="2"/>
          </rPr>
          <t>Group Self-Loops</t>
        </r>
        <r>
          <rPr>
            <sz val="8"/>
            <color indexed="81"/>
            <rFont val="Tahoma"/>
            <family val="2"/>
          </rPr>
          <t xml:space="preserve">
You can tell NodeXL to calculate this and other graph metrics by going to NodeXL, Analysis, Graph Metrics in the Ribbon.</t>
        </r>
        <r>
          <rPr>
            <sz val="9"/>
            <color indexed="81"/>
            <rFont val="Tahoma"/>
            <family val="2"/>
          </rPr>
          <t xml:space="preserve">
</t>
        </r>
      </text>
    </comment>
    <comment ref="P2" authorId="1" shapeId="0">
      <text>
        <r>
          <rPr>
            <b/>
            <sz val="8"/>
            <color indexed="81"/>
            <rFont val="Tahoma"/>
            <family val="2"/>
          </rPr>
          <t xml:space="preserve">Group Reciprocated Vertex Pair Ratio
</t>
        </r>
        <r>
          <rPr>
            <sz val="8"/>
            <color indexed="81"/>
            <rFont val="Tahoma"/>
            <family val="2"/>
          </rPr>
          <t>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Q2" authorId="1" shapeId="0">
      <text>
        <r>
          <rPr>
            <b/>
            <sz val="8"/>
            <color indexed="81"/>
            <rFont val="Tahoma"/>
            <family val="2"/>
          </rPr>
          <t xml:space="preserve">Group Reciprocated Edge Ratio
</t>
        </r>
        <r>
          <rPr>
            <sz val="8"/>
            <color indexed="81"/>
            <rFont val="Tahoma"/>
            <family val="2"/>
          </rPr>
          <t>You can tell NodeXL to calculate this and other graph metrics by going to NodeXL, Analysis, Graph Metrics in the Ribbon.</t>
        </r>
      </text>
    </comment>
    <comment ref="R2" authorId="1" shapeId="0">
      <text>
        <r>
          <rPr>
            <b/>
            <sz val="8"/>
            <color indexed="81"/>
            <rFont val="Tahoma"/>
            <family val="2"/>
          </rPr>
          <t>Group Connected Components</t>
        </r>
        <r>
          <rPr>
            <sz val="8"/>
            <color indexed="81"/>
            <rFont val="Tahoma"/>
            <family val="2"/>
          </rPr>
          <t xml:space="preserve">
You can tell NodeXL to calculate this and other graph metrics by going to NodeXL, Analysis, Graph Metrics in the Ribbon.</t>
        </r>
        <r>
          <rPr>
            <b/>
            <sz val="8"/>
            <color indexed="81"/>
            <rFont val="Tahoma"/>
            <family val="2"/>
          </rPr>
          <t xml:space="preserve">
</t>
        </r>
      </text>
    </comment>
    <comment ref="S2" authorId="1" shapeId="0">
      <text>
        <r>
          <rPr>
            <b/>
            <sz val="8"/>
            <color indexed="81"/>
            <rFont val="Tahoma"/>
            <family val="2"/>
          </rPr>
          <t>Group Single-Vertex Connected Components</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r>
          <rPr>
            <sz val="9"/>
            <color indexed="81"/>
            <rFont val="Tahoma"/>
            <family val="2"/>
          </rPr>
          <t xml:space="preserve">
</t>
        </r>
      </text>
    </comment>
    <comment ref="T2" authorId="1" shapeId="0">
      <text>
        <r>
          <rPr>
            <b/>
            <sz val="8"/>
            <color indexed="81"/>
            <rFont val="Tahoma"/>
            <family val="2"/>
          </rPr>
          <t>Group Maximum Vertices in a Connected Component</t>
        </r>
        <r>
          <rPr>
            <sz val="8"/>
            <color indexed="81"/>
            <rFont val="Tahoma"/>
            <family val="2"/>
          </rPr>
          <t xml:space="preserve">
You can tell NodeXL to calculate this and other graph metrics by going to NodeXL, Analysis, Graph Metrics in the Ribbon.
</t>
        </r>
        <r>
          <rPr>
            <sz val="9"/>
            <color indexed="81"/>
            <rFont val="Tahoma"/>
            <family val="2"/>
          </rPr>
          <t xml:space="preserve">
</t>
        </r>
      </text>
    </comment>
    <comment ref="U2" authorId="1" shapeId="0">
      <text>
        <r>
          <rPr>
            <b/>
            <sz val="8"/>
            <color indexed="81"/>
            <rFont val="Tahoma"/>
            <family val="2"/>
          </rPr>
          <t>Group Maximum Edges in a Connected Component</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 ref="V2" authorId="1" shapeId="0">
      <text>
        <r>
          <rPr>
            <b/>
            <sz val="8"/>
            <color indexed="81"/>
            <rFont val="Tahoma"/>
            <family val="2"/>
          </rPr>
          <t>Group Maximum Geodesic Distance (Diameter)</t>
        </r>
        <r>
          <rPr>
            <sz val="8"/>
            <color indexed="81"/>
            <rFont val="Tahoma"/>
            <family val="2"/>
          </rPr>
          <t xml:space="preserve">
You can tell NodeXL to calculate this and other graph metrics by going to NodeXL, Analysis, Graph Metrics in the Ribbon.</t>
        </r>
      </text>
    </comment>
    <comment ref="W2" authorId="1" shapeId="0">
      <text>
        <r>
          <rPr>
            <b/>
            <sz val="8"/>
            <color indexed="81"/>
            <rFont val="Tahoma"/>
            <family val="2"/>
          </rPr>
          <t>Group Average Geodesic Distance</t>
        </r>
        <r>
          <rPr>
            <sz val="8"/>
            <color indexed="81"/>
            <rFont val="Tahoma"/>
            <family val="2"/>
          </rPr>
          <t xml:space="preserve">
You can tell NodeXL to calculate this and other graph metrics by going to NodeXL, Analysis, Graph Metrics in the Ribbon.</t>
        </r>
      </text>
    </comment>
    <comment ref="X2" authorId="1" shapeId="0">
      <text>
        <r>
          <rPr>
            <b/>
            <sz val="8"/>
            <color indexed="81"/>
            <rFont val="Tahoma"/>
            <family val="2"/>
          </rPr>
          <t>Group Graph Density</t>
        </r>
        <r>
          <rPr>
            <sz val="8"/>
            <color indexed="81"/>
            <rFont val="Tahoma"/>
            <family val="2"/>
          </rPr>
          <t xml:space="preserve">
You can tell NodeXL to calculate this and other graph metrics by going to NodeXL, Analysis, Graph Metrics in the Ribbon.</t>
        </r>
        <r>
          <rPr>
            <b/>
            <sz val="9"/>
            <color indexed="81"/>
            <rFont val="Tahoma"/>
            <family val="2"/>
          </rPr>
          <t xml:space="preserve">
</t>
        </r>
      </text>
    </comment>
  </commentList>
</comments>
</file>

<file path=xl/comments4.xml><?xml version="1.0" encoding="utf-8"?>
<comments xmlns="http://schemas.openxmlformats.org/spreadsheetml/2006/main">
  <authors>
    <author>TonyAdmin</author>
    <author>Tony</author>
  </authors>
  <commentList>
    <comment ref="A1" authorId="0" shapeId="0">
      <text>
        <r>
          <rPr>
            <b/>
            <sz val="8"/>
            <color indexed="81"/>
            <rFont val="Tahoma"/>
            <family val="2"/>
          </rPr>
          <t>Group Name</t>
        </r>
        <r>
          <rPr>
            <sz val="8"/>
            <color indexed="81"/>
            <rFont val="Tahoma"/>
            <family val="2"/>
          </rPr>
          <t xml:space="preserve">
(In most cases, you should not edit this worksheet.  Instead, use the items on the NodeXL, Analysis, Groups menu to create and work with groups.)
Enter the name of the group.  The group name must also be entered on the Groups worksheet.
</t>
        </r>
        <r>
          <rPr>
            <u/>
            <sz val="8"/>
            <color indexed="81"/>
            <rFont val="Tahoma"/>
            <family val="2"/>
          </rPr>
          <t>Worksheet Overview</t>
        </r>
        <r>
          <rPr>
            <sz val="8"/>
            <color indexed="81"/>
            <rFont val="Tahoma"/>
            <family val="2"/>
          </rPr>
          <t xml:space="preserve">
A group is a set of related vertices.  Groups are usually indicated by vertex color and shape when the graph is refreshed.  All the vertices in one group might be blue disks, for example.
You can control how groups are shown using NodeXL, Analysis, Groups, Group Options.</t>
        </r>
        <r>
          <rPr>
            <b/>
            <sz val="8"/>
            <color indexed="81"/>
            <rFont val="Tahoma"/>
            <family val="2"/>
          </rPr>
          <t xml:space="preserve">
</t>
        </r>
      </text>
    </comment>
    <comment ref="B1" authorId="0" shapeId="0">
      <text>
        <r>
          <rPr>
            <b/>
            <sz val="8"/>
            <color indexed="81"/>
            <rFont val="Tahoma"/>
            <family val="2"/>
          </rPr>
          <t>Vertex Name</t>
        </r>
        <r>
          <rPr>
            <sz val="8"/>
            <color indexed="81"/>
            <rFont val="Tahoma"/>
            <family val="2"/>
          </rPr>
          <t xml:space="preserve">
(In most cases, you should not edit this worksheet.  Instead, use the items on the NodeXL, Analysis, Groups menu to create and work with groups.)
Enter the name of a vertex to include in this group.</t>
        </r>
      </text>
    </comment>
    <comment ref="C1" authorId="1" shapeId="0">
      <text>
        <r>
          <rPr>
            <b/>
            <sz val="8"/>
            <color indexed="81"/>
            <rFont val="Tahoma"/>
            <family val="2"/>
          </rPr>
          <t xml:space="preserve">Vertex ID
</t>
        </r>
        <r>
          <rPr>
            <sz val="8"/>
            <color indexed="81"/>
            <rFont val="Tahoma"/>
            <family val="2"/>
          </rPr>
          <t xml:space="preserve">
This gets filled in by the items on the NodeXL, Analysis, Groups menu.</t>
        </r>
        <r>
          <rPr>
            <b/>
            <sz val="9"/>
            <color indexed="81"/>
            <rFont val="Tahoma"/>
            <charset val="1"/>
          </rPr>
          <t xml:space="preserve">
</t>
        </r>
        <r>
          <rPr>
            <sz val="9"/>
            <color indexed="81"/>
            <rFont val="Tahoma"/>
            <charset val="1"/>
          </rPr>
          <t xml:space="preserve">
</t>
        </r>
      </text>
    </comment>
  </commentList>
</comments>
</file>

<file path=xl/comments5.xml><?xml version="1.0" encoding="utf-8"?>
<comments xmlns="http://schemas.openxmlformats.org/spreadsheetml/2006/main">
  <authors>
    <author>TonyAdmin</author>
  </authors>
  <commentList>
    <comment ref="A1" authorId="0" shapeId="0">
      <text>
        <r>
          <rPr>
            <b/>
            <sz val="8"/>
            <color indexed="81"/>
            <rFont val="Tahoma"/>
            <family val="2"/>
          </rPr>
          <t>Overall Metrics</t>
        </r>
        <r>
          <rPr>
            <sz val="8"/>
            <color indexed="81"/>
            <rFont val="Tahoma"/>
            <family val="2"/>
          </rPr>
          <t xml:space="preserve">
</t>
        </r>
        <r>
          <rPr>
            <u/>
            <sz val="8"/>
            <color indexed="81"/>
            <rFont val="Tahoma"/>
            <family val="2"/>
          </rPr>
          <t>Worksheet Overview</t>
        </r>
        <r>
          <rPr>
            <sz val="8"/>
            <color indexed="81"/>
            <rFont val="Tahoma"/>
            <family val="2"/>
          </rPr>
          <t xml:space="preserve">
This worksheet displays overall graph metrics, which can be calculated using NodeXL, Analysis, Graph Metrics in the Ribbon.  It also displays overall readability metrics, which can be calculated using NodeXL, Graph, Layout, Calculate Readability Metrics.</t>
        </r>
      </text>
    </comment>
  </commentList>
</comments>
</file>

<file path=xl/sharedStrings.xml><?xml version="1.0" encoding="utf-8"?>
<sst xmlns="http://schemas.openxmlformats.org/spreadsheetml/2006/main" count="13116" uniqueCount="7114">
  <si>
    <t>Vertex 1</t>
  </si>
  <si>
    <t>Vertex 2</t>
  </si>
  <si>
    <t>Color</t>
  </si>
  <si>
    <t>Width</t>
  </si>
  <si>
    <t>Opacity</t>
  </si>
  <si>
    <t>Vertex</t>
  </si>
  <si>
    <t>Valid Edge Visibilities</t>
  </si>
  <si>
    <t>Valid Vertex Visibilities</t>
  </si>
  <si>
    <t>Shape</t>
  </si>
  <si>
    <t>Valid Vertex Shapes</t>
  </si>
  <si>
    <t>Tooltip</t>
  </si>
  <si>
    <t>Visibility</t>
  </si>
  <si>
    <t>ID</t>
  </si>
  <si>
    <t>Locked?</t>
  </si>
  <si>
    <t>Valid Booleans Default False</t>
  </si>
  <si>
    <t>X</t>
  </si>
  <si>
    <t>Y</t>
  </si>
  <si>
    <t>Value</t>
  </si>
  <si>
    <t>Per-Workbook Setting</t>
  </si>
  <si>
    <t>Template Version</t>
  </si>
  <si>
    <t>Vertex Shape</t>
  </si>
  <si>
    <t>Vertex Color</t>
  </si>
  <si>
    <t>Table Name</t>
  </si>
  <si>
    <t>Column Name</t>
  </si>
  <si>
    <t>Selected Minimum</t>
  </si>
  <si>
    <t>Selected Maximum</t>
  </si>
  <si>
    <t>Add Your Own Columns Here</t>
  </si>
  <si>
    <t>Layout Order</t>
  </si>
  <si>
    <t>Polar R</t>
  </si>
  <si>
    <t>Polar Angle</t>
  </si>
  <si>
    <t>Graph Directedness</t>
  </si>
  <si>
    <t>Degree</t>
  </si>
  <si>
    <t>In-Degree</t>
  </si>
  <si>
    <t>Out-Degree</t>
  </si>
  <si>
    <t>Betweenness Centrality</t>
  </si>
  <si>
    <t>Closeness Centrality</t>
  </si>
  <si>
    <t>Eigenvector Centrality</t>
  </si>
  <si>
    <t>Clustering Coefficient</t>
  </si>
  <si>
    <t>Dynamic Filter</t>
  </si>
  <si>
    <t>Visual Properties</t>
  </si>
  <si>
    <t>Do Not Edit</t>
  </si>
  <si>
    <t>Other Columns</t>
  </si>
  <si>
    <t>Graph Metrics</t>
  </si>
  <si>
    <t>Labels</t>
  </si>
  <si>
    <t>Layout</t>
  </si>
  <si>
    <t>Size</t>
  </si>
  <si>
    <t>Label</t>
  </si>
  <si>
    <t>Label Fill Color</t>
  </si>
  <si>
    <t>Image File</t>
  </si>
  <si>
    <t>This worksheet is no longer used but is retained to allow older versions of NodeXL to open workbooks created with NodeXL version 1.0.1.96 or later.</t>
  </si>
  <si>
    <t>Do not delete this worksheet.</t>
  </si>
  <si>
    <t>Show</t>
  </si>
  <si>
    <t>Skip</t>
  </si>
  <si>
    <t>Hide</t>
  </si>
  <si>
    <t>Show if in an Edge</t>
  </si>
  <si>
    <t>Circle</t>
  </si>
  <si>
    <t>Disk</t>
  </si>
  <si>
    <t>Sphere</t>
  </si>
  <si>
    <t>Square</t>
  </si>
  <si>
    <t>Solid Square</t>
  </si>
  <si>
    <t>Diamond</t>
  </si>
  <si>
    <t>Solid Diamond</t>
  </si>
  <si>
    <t>Triangle</t>
  </si>
  <si>
    <t>Solid Triangle</t>
  </si>
  <si>
    <t>Image</t>
  </si>
  <si>
    <t>No</t>
  </si>
  <si>
    <t>Yes</t>
  </si>
  <si>
    <t>Valid Vertex Label Positions</t>
  </si>
  <si>
    <t>Top Left</t>
  </si>
  <si>
    <t>Top Center</t>
  </si>
  <si>
    <t>Top Right</t>
  </si>
  <si>
    <t>Middle Left</t>
  </si>
  <si>
    <t>Middle Center</t>
  </si>
  <si>
    <t>Middle Right</t>
  </si>
  <si>
    <t>Bottom Left</t>
  </si>
  <si>
    <t>Bottom Center</t>
  </si>
  <si>
    <t>Bottom Right</t>
  </si>
  <si>
    <t>Label Position</t>
  </si>
  <si>
    <t>Auto Layout on Open</t>
  </si>
  <si>
    <t>Degree Bin</t>
  </si>
  <si>
    <t>Degree Frequency</t>
  </si>
  <si>
    <t>Minimum Degree</t>
  </si>
  <si>
    <t>Maximum Degree</t>
  </si>
  <si>
    <t>Average Degree</t>
  </si>
  <si>
    <t>Median Degree</t>
  </si>
  <si>
    <t>Not Available</t>
  </si>
  <si>
    <t>In-Degree Bin</t>
  </si>
  <si>
    <t>In-Degree Frequency</t>
  </si>
  <si>
    <t>Minimum In-Degree</t>
  </si>
  <si>
    <t>Maximum In-Degree</t>
  </si>
  <si>
    <t>Average In-Degree</t>
  </si>
  <si>
    <t>Median In-Degree</t>
  </si>
  <si>
    <t>Out-Degree Bin</t>
  </si>
  <si>
    <t>Out-Degree Frequency</t>
  </si>
  <si>
    <t>Minimum Out-Degree</t>
  </si>
  <si>
    <t>Maximum Out-Degree</t>
  </si>
  <si>
    <t>Average Out-Degree</t>
  </si>
  <si>
    <t>Median Out-Degree</t>
  </si>
  <si>
    <t>Betweenness Centrality Bin</t>
  </si>
  <si>
    <t>Betweenness Centrality Frequency</t>
  </si>
  <si>
    <t>Minimum Betweenness Centrality</t>
  </si>
  <si>
    <t>Maximum Betweenness Centrality</t>
  </si>
  <si>
    <t>Average Betweenness Centrality</t>
  </si>
  <si>
    <t>Median Betweenness Centrality</t>
  </si>
  <si>
    <t>Closeness Centrality Bin</t>
  </si>
  <si>
    <t>Closeness Centrality Frequency</t>
  </si>
  <si>
    <t>Minimum Closeness Centrality</t>
  </si>
  <si>
    <t>Maximum Closeness Centrality</t>
  </si>
  <si>
    <t>Average Closeness Centrality</t>
  </si>
  <si>
    <t>Median Closeness Centrality</t>
  </si>
  <si>
    <t>Eigenvector Centrality Bin</t>
  </si>
  <si>
    <t>Eigenvector Centrality Frequency</t>
  </si>
  <si>
    <t>Minimum Eigenvector Centrality</t>
  </si>
  <si>
    <t>Maximum Eigenvector Centrality</t>
  </si>
  <si>
    <t>Average Eigenvector Centrality</t>
  </si>
  <si>
    <t>Median Eigenvector Centrality</t>
  </si>
  <si>
    <t>Clustering Coefficient Bin</t>
  </si>
  <si>
    <t>Clustering Coefficient Frequency</t>
  </si>
  <si>
    <t>Minimum Clustering Coefficient</t>
  </si>
  <si>
    <t>Maximum Clustering Coefficient</t>
  </si>
  <si>
    <t>Average Clustering Coefficient</t>
  </si>
  <si>
    <t>Median Clustering Coefficient</t>
  </si>
  <si>
    <t>Dynamic Filter Bin</t>
  </si>
  <si>
    <t>Dynamic Filter Frequency</t>
  </si>
  <si>
    <t>Bin Divisor</t>
  </si>
  <si>
    <t>No Metric Message</t>
  </si>
  <si>
    <t>Dynamic Filter Source Column Range</t>
  </si>
  <si>
    <t>Histogram Property</t>
  </si>
  <si>
    <t>TableName[ColumnName]</t>
  </si>
  <si>
    <t xml:space="preserve">The empty chart above is used to create histogram images for dynamic filters.  It is associated with two columns in the HistogramBins table on the Overall Metrics worksheet, and on the HistogramProperties table on that worksheet.  The chart is on this worksheet instead of the more logical Overall Metrics worksheet because the chart must be visible for a histogram image to be created.  If the chart where in Overall Metrics in a visible range the user would see it, whereas the user never sees this Misc worksheet because the entire worksheet is hidden. </t>
  </si>
  <si>
    <t>Style</t>
  </si>
  <si>
    <t>Valid Edge Styles</t>
  </si>
  <si>
    <t>Solid</t>
  </si>
  <si>
    <t>Dash</t>
  </si>
  <si>
    <t>Dot</t>
  </si>
  <si>
    <t>Dash Dot</t>
  </si>
  <si>
    <t>Dash Dot Dot</t>
  </si>
  <si>
    <t>PageRank</t>
  </si>
  <si>
    <t>PageRank Bin</t>
  </si>
  <si>
    <t>PageRank Frequency</t>
  </si>
  <si>
    <t>Minimum PageRank</t>
  </si>
  <si>
    <t>Maximum PageRank</t>
  </si>
  <si>
    <t>Average PageRank</t>
  </si>
  <si>
    <t>Median PageRank</t>
  </si>
  <si>
    <t>Group</t>
  </si>
  <si>
    <t>Collapsed?</t>
  </si>
  <si>
    <t>Vertices</t>
  </si>
  <si>
    <t>Vertex ID</t>
  </si>
  <si>
    <t>Unique Edges</t>
  </si>
  <si>
    <t>Edges With Duplicates</t>
  </si>
  <si>
    <t>Total Edges</t>
  </si>
  <si>
    <t>Self-Loops</t>
  </si>
  <si>
    <t>Connected Components</t>
  </si>
  <si>
    <t>Single-Vertex Connected Components</t>
  </si>
  <si>
    <t>Maximum Vertices in a Connected Component</t>
  </si>
  <si>
    <t>Maximum Edges in a Connected Component</t>
  </si>
  <si>
    <t>Maximum Geodesic Distance (Diameter)</t>
  </si>
  <si>
    <t>Average Geodesic Distance</t>
  </si>
  <si>
    <t>Graph Density</t>
  </si>
  <si>
    <t>Nowhere</t>
  </si>
  <si>
    <t>Label Text Color</t>
  </si>
  <si>
    <t>Label Font Size</t>
  </si>
  <si>
    <t>Graph Metric</t>
  </si>
  <si>
    <t>Readability Metric</t>
  </si>
  <si>
    <t>Valid Group Shapes</t>
  </si>
  <si>
    <t>Reciprocated?</t>
  </si>
  <si>
    <t>Collapsed Properties</t>
  </si>
  <si>
    <t>Collapsed X</t>
  </si>
  <si>
    <t>Collapsed Y</t>
  </si>
  <si>
    <t>Valid Group Visibilities</t>
  </si>
  <si>
    <t>Reciprocated Vertex Pair Ratio</t>
  </si>
  <si>
    <t>Reciprocated Edge Ratio</t>
  </si>
  <si>
    <t>Workbook Settings 1</t>
  </si>
  <si>
    <t>Workbook Settings Cell Count</t>
  </si>
  <si>
    <t>Autofill Workbook Results</t>
  </si>
  <si>
    <t>▓0▓0▓0▓True▓Black▓Black▓▓▓0▓0▓0▓0▓0▓False▓▓0▓0▓0▓0▓0▓False▓▓0▓0▓0▓True▓Black▓Black▓▓▓0▓0▓0▓0▓0▓False▓▓0▓0▓0▓0▓0▓False▓▓0▓0▓0▓0▓0▓False▓▓0▓0▓0▓0▓0▓False</t>
  </si>
  <si>
    <t>Graph History</t>
  </si>
  <si>
    <t>Relationship</t>
  </si>
  <si>
    <t>Relationship Date (UTC)</t>
  </si>
  <si>
    <t>Tweet</t>
  </si>
  <si>
    <t>URLs in Tweet</t>
  </si>
  <si>
    <t>Domains in Tweet</t>
  </si>
  <si>
    <t>Hashtags in Tweet</t>
  </si>
  <si>
    <t>Tweet Date (UTC)</t>
  </si>
  <si>
    <t>Twitter Page for Tweet</t>
  </si>
  <si>
    <t>Latitude</t>
  </si>
  <si>
    <t>Longitude</t>
  </si>
  <si>
    <t>Imported ID</t>
  </si>
  <si>
    <t>In-Reply-To Tweet ID</t>
  </si>
  <si>
    <t>laurashamas</t>
  </si>
  <si>
    <t>k_l_alford</t>
  </si>
  <si>
    <t>biblegoth</t>
  </si>
  <si>
    <t>lakewood_buzz</t>
  </si>
  <si>
    <t>arickeith</t>
  </si>
  <si>
    <t>hillbillyladyok</t>
  </si>
  <si>
    <t>birdrunningh2o</t>
  </si>
  <si>
    <t>romanflute</t>
  </si>
  <si>
    <t>nishwilguno1</t>
  </si>
  <si>
    <t>danii211</t>
  </si>
  <si>
    <t>faithhibbsclark</t>
  </si>
  <si>
    <t>donteinferno79</t>
  </si>
  <si>
    <t>otolarynjobs</t>
  </si>
  <si>
    <t>medworking</t>
  </si>
  <si>
    <t>physicianjobsok</t>
  </si>
  <si>
    <t>internalmed_ok</t>
  </si>
  <si>
    <t>internalmedjob</t>
  </si>
  <si>
    <t>flipdogg_95</t>
  </si>
  <si>
    <t>dericwinters</t>
  </si>
  <si>
    <t>theoklahoman</t>
  </si>
  <si>
    <t>nmjobconnecter</t>
  </si>
  <si>
    <t>kalitimes</t>
  </si>
  <si>
    <t>neuvooelpaso</t>
  </si>
  <si>
    <t>nacalliance</t>
  </si>
  <si>
    <t>tawnivixen3</t>
  </si>
  <si>
    <t>ergasiaedo</t>
  </si>
  <si>
    <t>bduggan55</t>
  </si>
  <si>
    <t>timfarley7</t>
  </si>
  <si>
    <t>icygeddon</t>
  </si>
  <si>
    <t>tweets_mcgee_</t>
  </si>
  <si>
    <t>all4wdc</t>
  </si>
  <si>
    <t>chickasawnation</t>
  </si>
  <si>
    <t>itsjustmoxy</t>
  </si>
  <si>
    <t>brs3_</t>
  </si>
  <si>
    <t>roundhousetalk</t>
  </si>
  <si>
    <t>hot_shotsada</t>
  </si>
  <si>
    <t>shannontoll</t>
  </si>
  <si>
    <t>journalrecord</t>
  </si>
  <si>
    <t>ronnieclay</t>
  </si>
  <si>
    <t>1abpainter1</t>
  </si>
  <si>
    <t>kgounews</t>
  </si>
  <si>
    <t>librariangeorge</t>
  </si>
  <si>
    <t>erickstheone</t>
  </si>
  <si>
    <t>eots_facilities</t>
  </si>
  <si>
    <t>territoryokc</t>
  </si>
  <si>
    <t>artesianhotel</t>
  </si>
  <si>
    <t>sovnationcenter</t>
  </si>
  <si>
    <t>the_officialbs</t>
  </si>
  <si>
    <t>wisdompdx</t>
  </si>
  <si>
    <t>handsonpdx</t>
  </si>
  <si>
    <t>reddirtreportok</t>
  </si>
  <si>
    <t>gnbliss</t>
  </si>
  <si>
    <t>prpnews</t>
  </si>
  <si>
    <t>nyvygodoqag</t>
  </si>
  <si>
    <t>chezangrybelle</t>
  </si>
  <si>
    <t>cedsolutions</t>
  </si>
  <si>
    <t>chickasaw</t>
  </si>
  <si>
    <t>scoopit</t>
  </si>
  <si>
    <t>sharethis</t>
  </si>
  <si>
    <t>jrbrianbrus</t>
  </si>
  <si>
    <t>the_ai_center</t>
  </si>
  <si>
    <t>Mentions</t>
  </si>
  <si>
    <t>Replies to</t>
  </si>
  <si>
    <t>RT @ChickasawNation: The Ofi Tohbi Exhibit tells the ancient legend of "The Big White Dog and the Sacred Pole. https://t.co/uygAZHNoDz</t>
  </si>
  <si>
    <t>Come on boys... — watching Oklahoma City Thunder vs Denver Nuggets at Chickasaw Nation Medical Center https://t.co/igfUiHOj1B</t>
  </si>
  <si>
    <t>i'm officially an employee of the chickasaw nation</t>
  </si>
  <si>
    <t>#Job Secretary III - WAPA OEID - Chickasaw Nation Industries - Lakewood, CO https://t.co/wtvuWbM3ce #Lakewood #CO</t>
  </si>
  <si>
    <t>Great. Strep throat. — meeting the doctor at Chickasaw Nation Medical Center https://t.co/bAW1WjgWb4</t>
  </si>
  <si>
    <t>@Chickasaw I love to help out the Chickasaw Nation</t>
  </si>
  <si>
    <t>Found our Time Warner Native Producer Fellow Blake Pickens (Chickasaw Nation) at the #HBO lunch!… https://t.co/2kR1CTPdnN</t>
  </si>
  <si>
    <t>Q'orianka Kilcher, Graham Greene cast in Chickasaw Nation film, 'Te Ata' - https://t.co/8g7Lz5mycu</t>
  </si>
  <si>
    <t>Chickasaw Nation, Rosetta Stone To Create Tool To Preserve Language | @scoopit https://t.co/mZ9AW27yic</t>
  </si>
  <si>
    <t>Q'orianka Kilcher, Graham Greene cast in Chickasaw Nation film, 'Te Ata' (VIDEO) https://t.co/Z07hXhc7ro</t>
  </si>
  <si>
    <t>GOOD FAITH CASTING, LLC BREAKDOWN - AZ - Chickasaw Nation
Name of Project: Chickasaw Nation
Type of Project:... https://t.co/eDv5nX0jBR</t>
  </si>
  <si>
    <t>The Chickasaw Nation. Are they abreast to the issue at hand!? https://t.co/4uOC4mrtAe</t>
  </si>
  <si>
    <t>ENT FULL-TIME EMPLOYMENT OPPORTUNITY at Chickasaw Nation Medical...  (OK Job)  http://https://t.co/ZT6naA9RA7</t>
  </si>
  <si>
    <t>ENT FULL-TIME EMPLOYMENT OPPORTUNITY at Chickasaw Nation Medical...  (OK Job)  http://https://t.co/ejMD52SLI1</t>
  </si>
  <si>
    <t>Full-time Employment Opportunity - NO CALL at Chickasaw Nation...  (OK Job)  http://https://t.co/7gdgBh7WqV</t>
  </si>
  <si>
    <t>ENT FULL-TIME EMPLOYMENT OPPORTUNITY at Chickasaw Nation Medical...  (OK Job)  http://https://t.co/dwYboqcDJ2</t>
  </si>
  <si>
    <t>Full-time Employment Opportunity - NO CALL at Chickasaw Nation...  (OK Job)  http://https://t.co/AxP7Anqmcb</t>
  </si>
  <si>
    <t>Full-time Employment Opportunity - NO CALL at Chickasaw Nation...  (OK Job)  http://https://t.co/29mKatnmQ8</t>
  </si>
  <si>
    <t>Full-time Employment Opportunity - NO CALL at Chickasaw Nation...  (OK Job)  http://https://t.co/tdeo5f0pGD</t>
  </si>
  <si>
    <t>Thank you Chickasaw nation for funding my spring break trip..... And for buying me a new car 😂</t>
  </si>
  <si>
    <t>RT @flipdogg_95: Thank you Chickasaw nation for funding my spring break trip..... And for buying me a new car 😂</t>
  </si>
  <si>
    <t>#OKC Boxscore for Monday, Jan. 25, 2016: Indian Cultural Center agreement with Chickasaw Nation set for vote https://t.co/V7vl8CCNXs</t>
  </si>
  <si>
    <t>#NewMexicoJobs #NMjobs #jobs Data Entry Clerk I - BIA - Chickasaw Nation Industries - Albuquerque, NM see➔ https://t.co/NmfsRApGdt</t>
  </si>
  <si>
    <t>Chickasaw Nation Industries is looking for a #Foreign #Language in #FortBliss, apply now! #jobs https://t.co/hLvd5lUV5o</t>
  </si>
  <si>
    <t>RT @ChickasawNation: #DidYouKnow Lighthorse Police Department maintains an anonymous &amp;amp; confidential tip hotline? https://t.co/Kd4WDPwFMJ ht…</t>
  </si>
  <si>
    <t>RT @ChickasawNation: -@Chickasaw is the travel expert for all 7,648 sq. miles of Chickasaw Nation. https://t.co/ujcWDCWiZ1 #TravelTuesday h…</t>
  </si>
  <si>
    <t>Senior Role Player – Foreign Speaking (Pashto / Dari – Afghan) – PT (Anticipated) - AFSF - Chickasaw Nation Indust… https://t.co/lYRYP03PNC</t>
  </si>
  <si>
    <t>When Chickasaw nation gives you a free hp notebook for good grades 📚 #blessed🙌🏻</t>
  </si>
  <si>
    <t>#Chickasaw Nation, #OKC officials agree to terms on cultural center via @reddirtreportok https://t.co/S8RfHVgBER via @sharethis</t>
  </si>
  <si>
    <t>RT @reddirtreportOK: RDR's @TimFarley7 has the story in #RedDirtNews https://t.co/t09I62EQ0l</t>
  </si>
  <si>
    <t>Human Resources Specialist (PT) - GAO job - Chickasaw Nation Industries - Washington, DC https://t.co/Vlf6qMrZS3</t>
  </si>
  <si>
    <t>-@Chickasaw is the travel expert for all 7,648 sq. miles of Chickasaw Nation. https://t.co/ujcWDCWiZ1 #TravelTuesday https://t.co/NbM1vKmLGG</t>
  </si>
  <si>
    <t>RT @ChickasawNation: Chickasaw Nation flag honored during Native American Heritage Night at halftime of Oklahoma/Texas Tech game. https://t…</t>
  </si>
  <si>
    <t>New post: Chickasaw Nation, OKC officials agree to terms on American Indian Cultural Center and Museum project https://t.co/FaNujUwykt</t>
  </si>
  <si>
    <t>Chickasaw Nation, OKC officials agree to terms on American Indian Cultural Center and… https://t.co/H2i4G3monq https://t.co/DKBZtV7CSf</t>
  </si>
  <si>
    <t>Finally, some good news &amp;amp; even more reasons to appreciate the Chickasaw Nation in OK. https://t.co/nqaRaOmdpV</t>
  </si>
  <si>
    <t>The Ofi Tohbi Exhibit tells the ancient legend of "The Big White Dog and the Sacred Pole. https://t.co/uygAZHNoDz</t>
  </si>
  <si>
    <t>#DidYouKnow Lighthorse Police Department maintains an anonymous &amp;amp; confidential tip hotline? https://t.co/Kd4WDPwFMJ https://t.co/eWxXEuNJkL</t>
  </si>
  <si>
    <t>Chickasaw Nation flag honored during Native American Heritage Night at halftime of Oklahoma/Texas Tech game. https://t.co/lhAFBlEbAb</t>
  </si>
  <si>
    <t>OKC Council accepts Chickasaw Nation offer to finish museum (@ChickasawNation) https://t.co/qNUI2VozeH</t>
  </si>
  <si>
    <t>RT @JournalRecord: OKC Council accepts Chickasaw Nation offer to finish museum (@ChickasawNation) https://t.co/qNUI2VozeH</t>
  </si>
  <si>
    <t>Oklahoma City Accepts Offer From Chickasaw Nation To Finish, Run AICCM https://t.co/g0ezKDagh8</t>
  </si>
  <si>
    <t>OKC accepts offer from Chickasaw Nation to finish, run AICCM @JRBrianBrus @JournalRecord https://t.co/cX5PTgmWSf https://t.co/3O48DQVWgr</t>
  </si>
  <si>
    <t>OKC Council, Chickasaw Nation agree to work on completing American Indian Cultural Center https://t.co/JNys5wl6b0</t>
  </si>
  <si>
    <t>I'm at the Chickasaw Nation Division of Commerce in Ada, OK https://t.co/F8eohEpjRX</t>
  </si>
  <si>
    <t>The Chickasaw Nation takes strides to restore the monarch butterfly population in N America: https://t.co/eP7omWLUWw https://t.co/7lSkTqM1FC</t>
  </si>
  <si>
    <t>American Indian Cultural Center &amp;amp; Museum project moving forward again.
https://t.co/G78dTmfqFy</t>
  </si>
  <si>
    <t>Huge news! @The_AI_Center is one step closer to being completed. Story via @reddirtreportOK: https://t.co/7SGha89l66 https://t.co/lEjVXGTQNq</t>
  </si>
  <si>
    <t>RT @TerritoryOKC: Huge news! @The_AI_Center is one step closer to being completed. Story via @reddirtreportOK: https://t.co/7SGha89l66 http…</t>
  </si>
  <si>
    <t>It was great to have Darius from the Chickasaw Nation Div.of Education with us today. Thanks Darius! https://t.co/QWhyndRCAc</t>
  </si>
  <si>
    <t>RT @sovnationcenter: It was great to have Darius from the Chickasaw Nation Div.of Education with us today. Thanks Darius! https://t.co/QWhy…</t>
  </si>
  <si>
    <t>The Chickasaw Nation has taken strides to restore the monarch butterfly population in North America. https://t.co/ZDfarFRoQU</t>
  </si>
  <si>
    <t>RT @WisdomPDX: The Chickasaw Nation has taken strides to restore the monarch butterfly population in North America. https://t.co/ZDfarFRoQU</t>
  </si>
  <si>
    <t>RDR's @TimFarley7 has the story in #RedDirtNews https://t.co/t09I62EQ0l</t>
  </si>
  <si>
    <t>RT @reddirtreportOK: Chickasaw Nation, OKC officials agree to terms on American Indian Cultural Center and Museum project|Red Dirt Report h…</t>
  </si>
  <si>
    <t>https://t.co/RqHVt1rqOt Chickasaw Nation student art program supports growth and expression</t>
  </si>
  <si>
    <t>https://t.co/5HYycLyjxO Dr. C.J. Aducci selected for Chickasaw Nation leadership role</t>
  </si>
  <si>
    <t>#Oklahoma City Accepts Offer From Chickasaw Nation To Finish, Run AICCM https://t.co/sdyum6GuRM https://t.co/2podRIyFMf</t>
  </si>
  <si>
    <t>#RedDirtNews Chickasaw Nation, OKC officials agree to terms on American Indian Cultural Center and Museum proje... https://t.co/kAZCW3fDpj</t>
  </si>
  <si>
    <t>Chickasaw Nation, OKC officials agree to terms on American Indian Cultural Center and Museum project|Red Dirt Report https://t.co/i65tE7hkYa</t>
  </si>
  <si>
    <t>User Support Technician II - IHC - Chickasaw Nation Industries - Washington, DC: A+ Certification required. No... https://t.co/7hunkhozk7</t>
  </si>
  <si>
    <t>https://www.chickasaw.net/Our-Nation/Culture/Beliefs/Legends.aspx</t>
  </si>
  <si>
    <t>https://www.facebook.com/klalfordpremed/posts/642497639495</t>
  </si>
  <si>
    <t>http://www.indeed.com/job/Secretary-at-Chickasaw-Nation-Industries-in-Lakewood,-CO-821f8230b9f22b9a?utm_source=twitterfeed&amp;utm_medium=twitter</t>
  </si>
  <si>
    <t>https://www.facebook.com/bloody.cape/posts/1293775260649184</t>
  </si>
  <si>
    <t>https://www.instagram.com/p/BA2sY1TwU9L/</t>
  </si>
  <si>
    <t>http://www.whitewolfpack.com/2014/09/qorianka-kilcher-graham-greene-cast-in.html</t>
  </si>
  <si>
    <t>http://linkis.com/www.scoop.it/t/nativ/P9DFf</t>
  </si>
  <si>
    <t>https://www.facebook.com/permalink.php?story_fbid=10153831420099754&amp;id=209209019753</t>
  </si>
  <si>
    <t>http://www.medworking.com/physician-jobs/478329.html?</t>
  </si>
  <si>
    <t>http://www.medworking.com/physician-jobs/475913.html?</t>
  </si>
  <si>
    <t>http://www.oklahoman.com/article/5474593?access=57382de0622d60e465726b468211de81&amp;utm_medium=social&amp;utm_source=twitter_theoklahoman</t>
  </si>
  <si>
    <t>http://usajobconnecter.com</t>
  </si>
  <si>
    <t>http://neuvoo.com/job.php?id=taz62uz2ye&amp;source=twitter&amp;lang=en&amp;client_id=212&amp;l=Fort+Bliss%2C+Texas%2C+US&amp;k=Foreign+Language</t>
  </si>
  <si>
    <t>http://chickasaw.net/Our-Nation/Government/Lighthorse-Police.aspx</t>
  </si>
  <si>
    <t>http://ChickasawCountry.com</t>
  </si>
  <si>
    <t>http://www.indeed.com/job/Senior-Role-Player-Foreign-Speaking-at-Chickasaw-Nation-Industries-in-Fort-Bliss,-TX-735bb20ea927f854</t>
  </si>
  <si>
    <t>http://www.reddirtreport.com/red-dirt-news/chickasaw-nation-okc-officials-agree-terms-american-indian-cultural-center-and-museum#st_refDomain=&amp;st_refQuery=</t>
  </si>
  <si>
    <t>http://www.reddirtreport.com/red-dirt-news/chickasaw-nation-okc-officials-agree-terms-american-indian-cultural-center-and-museum</t>
  </si>
  <si>
    <t>http://bit.ly/1PRa19q</t>
  </si>
  <si>
    <t>http://roundhousetalk.com/2016/01/26/chickasaw-nation-okc-officials-agree-terms-american-indian-cultural-center-museum-project/</t>
  </si>
  <si>
    <t>http://www.ionok.com/homepage-feature1/okc-council-chickasaw-nation-agree-work-completing-indian-cultural-center/</t>
  </si>
  <si>
    <t>http://journalrecord.com/2016/01/26/okc-council-accepts-chickasaw-offer-to-finish-run-museum-general-news/?platform=hootsuite</t>
  </si>
  <si>
    <t>http://kgou.org/post/oklahoma-city-accepts-offer-chickasaw-nation-finish-run-aiccm</t>
  </si>
  <si>
    <t>http://tinyurl.com/redirect.php?num=zrb4gkl</t>
  </si>
  <si>
    <t>https://www.swarmapp.com/c/4rMn6XXOvdF</t>
  </si>
  <si>
    <t>http://www.chickasawtimes.net/Web-Exclusives/Environmental-stewardship;-Chickasaw-project-suppo.aspx?platform=hootsuite&amp;utm_content=buffer7e39d&amp;utm_medium=social&amp;utm_source=twitter.com&amp;utm_campaign=buffer https://facebook.com/TheChickasawNation/videos/845300705578424/?comment_tracking={"tn":"O"}&amp;utm_content=buffer6fa46&amp;utm_medium=social&amp;utm_source=twitter.com&amp;utm_campaign=buffer</t>
  </si>
  <si>
    <t>http://www.reddirtreport.com/red-dirt-news/chickasaw-nation-okc-officials-agree-terms-american-indian-cultural-center-and-museum?utm_content=buffer765c9&amp;utm_medium=social&amp;utm_source=twitter.com&amp;utm_campaign=buffer</t>
  </si>
  <si>
    <t>https://www.facebook.com/wisdomoftheelders/posts/1004172309628933</t>
  </si>
  <si>
    <t>http://www.pressreleasepoint.com/chickasaw-nation-student-art-program-supports-growth-and-expression</t>
  </si>
  <si>
    <t>http://www.pressreleasepoint.com/dr-cj-aducci-selected-chickasaw-nation-leadership-role</t>
  </si>
  <si>
    <t>http://www.indeed.com/job/User-Support-Technician-at-Chickasaw-Nation-Industries-in-Washington,-DC-6aec899b12977939?utm_source=Web&amp;utm_medium=twitter</t>
  </si>
  <si>
    <t>chickasaw.net</t>
  </si>
  <si>
    <t>facebook.com</t>
  </si>
  <si>
    <t>indeed.com</t>
  </si>
  <si>
    <t>instagram.com</t>
  </si>
  <si>
    <t>whitewolfpack.com</t>
  </si>
  <si>
    <t>linkis.com</t>
  </si>
  <si>
    <t>medworking.com</t>
  </si>
  <si>
    <t>oklahoman.com</t>
  </si>
  <si>
    <t>usajobconnecter.com</t>
  </si>
  <si>
    <t>neuvoo.com</t>
  </si>
  <si>
    <t>chickasawcountry.com</t>
  </si>
  <si>
    <t>reddirtreport.com</t>
  </si>
  <si>
    <t>bit.ly</t>
  </si>
  <si>
    <t>roundhousetalk.com</t>
  </si>
  <si>
    <t>ionok.com</t>
  </si>
  <si>
    <t>journalrecord.com</t>
  </si>
  <si>
    <t>kgou.org</t>
  </si>
  <si>
    <t>tinyurl.com</t>
  </si>
  <si>
    <t>swarmapp.com</t>
  </si>
  <si>
    <t>chickasawtimes.net facebook.com</t>
  </si>
  <si>
    <t>pressreleasepoint.com</t>
  </si>
  <si>
    <t>job lakewood co</t>
  </si>
  <si>
    <t>hbo</t>
  </si>
  <si>
    <t>okc</t>
  </si>
  <si>
    <t>newmexicojobs nmjobs jobs</t>
  </si>
  <si>
    <t>foreign language fortbliss jobs</t>
  </si>
  <si>
    <t>didyouknow</t>
  </si>
  <si>
    <t>traveltuesday</t>
  </si>
  <si>
    <t>blessed</t>
  </si>
  <si>
    <t>chickasaw okc</t>
  </si>
  <si>
    <t>reddirtnews</t>
  </si>
  <si>
    <t>oklahoma</t>
  </si>
  <si>
    <t>https://twitter.com/#!/laurashamas/status/689558206650056704</t>
  </si>
  <si>
    <t>https://twitter.com/#!/k_l_alford/status/689647402794520577</t>
  </si>
  <si>
    <t>https://twitter.com/#!/biblegoth/status/689874073887764480</t>
  </si>
  <si>
    <t>https://twitter.com/#!/lakewood_buzz/status/689974012231991297</t>
  </si>
  <si>
    <t>https://twitter.com/#!/arickeith/status/690182358985805830</t>
  </si>
  <si>
    <t>https://twitter.com/#!/hillbillyladyok/status/690546306842959872</t>
  </si>
  <si>
    <t>https://twitter.com/#!/birdrunningh2o/status/690630794956660736</t>
  </si>
  <si>
    <t>https://twitter.com/#!/romanflute/status/690704014460125185</t>
  </si>
  <si>
    <t>https://twitter.com/#!/nishwilguno1/status/690733495019266049</t>
  </si>
  <si>
    <t>https://twitter.com/#!/danii211/status/690824134146822144</t>
  </si>
  <si>
    <t>https://twitter.com/#!/faithhibbsclark/status/690949488035270656</t>
  </si>
  <si>
    <t>https://twitter.com/#!/donteinferno79/status/691019118435119104</t>
  </si>
  <si>
    <t>https://twitter.com/#!/otolarynjobs/status/691038029612343296</t>
  </si>
  <si>
    <t>https://twitter.com/#!/medworking/status/691038023480270848</t>
  </si>
  <si>
    <t>https://twitter.com/#!/medworking/status/691349863229820928</t>
  </si>
  <si>
    <t>https://twitter.com/#!/physicianjobsok/status/691038026365952000</t>
  </si>
  <si>
    <t>https://twitter.com/#!/physicianjobsok/status/691349866350444544</t>
  </si>
  <si>
    <t>https://twitter.com/#!/internalmed_ok/status/691349869651296256</t>
  </si>
  <si>
    <t>https://twitter.com/#!/internalmedjob/status/691349871945609216</t>
  </si>
  <si>
    <t>https://twitter.com/#!/flipdogg_95/status/691508790559055872</t>
  </si>
  <si>
    <t>https://twitter.com/#!/dericwinters/status/691509240813350912</t>
  </si>
  <si>
    <t>https://twitter.com/#!/theoklahoman/status/691697217841659905</t>
  </si>
  <si>
    <t>https://twitter.com/#!/nmjobconnecter/status/691728448881082373</t>
  </si>
  <si>
    <t>https://twitter.com/#!/kalitimes/status/691731925548011521</t>
  </si>
  <si>
    <t>https://twitter.com/#!/neuvooelpaso/status/691965390994423808</t>
  </si>
  <si>
    <t>https://twitter.com/#!/nacalliance/status/692008943887863808</t>
  </si>
  <si>
    <t>https://twitter.com/#!/tawnivixen3/status/689555421540044800</t>
  </si>
  <si>
    <t>https://twitter.com/#!/tawnivixen3/status/692007746712006656</t>
  </si>
  <si>
    <t>https://twitter.com/#!/tawnivixen3/status/692064650834395136</t>
  </si>
  <si>
    <t>https://twitter.com/#!/ergasiaedo/status/692073941058392064</t>
  </si>
  <si>
    <t>https://twitter.com/#!/bduggan55/status/692110615440166916</t>
  </si>
  <si>
    <t>https://twitter.com/#!/timfarley7/status/692145950576529414</t>
  </si>
  <si>
    <t>https://twitter.com/#!/icygeddon/status/692146290826821634</t>
  </si>
  <si>
    <t>https://twitter.com/#!/tweets_mcgee_/status/692150537404469248</t>
  </si>
  <si>
    <t>https://twitter.com/#!/all4wdc/status/692153574596411393</t>
  </si>
  <si>
    <t>https://twitter.com/#!/chickasawnation/status/692064287364222976</t>
  </si>
  <si>
    <t>https://twitter.com/#!/itsjustmoxy/status/692155170008993792</t>
  </si>
  <si>
    <t>https://twitter.com/#!/brs3_/status/692158196811722752</t>
  </si>
  <si>
    <t>https://twitter.com/#!/roundhousetalk/status/692163149391380480</t>
  </si>
  <si>
    <t>https://twitter.com/#!/roundhousetalk/status/692163201782386690</t>
  </si>
  <si>
    <t>https://twitter.com/#!/hot_shotsada/status/692173125052665856</t>
  </si>
  <si>
    <t>https://twitter.com/#!/shannontoll/status/692377649008611328</t>
  </si>
  <si>
    <t>https://twitter.com/#!/chickasawnation/status/689549415099473920</t>
  </si>
  <si>
    <t>https://twitter.com/#!/chickasawnation/status/692006594779832320</t>
  </si>
  <si>
    <t>https://twitter.com/#!/chickasawnation/status/692154170875482112</t>
  </si>
  <si>
    <t>https://twitter.com/#!/journalrecord/status/692352655927148544</t>
  </si>
  <si>
    <t>https://twitter.com/#!/ronnieclay/status/692385664566857728</t>
  </si>
  <si>
    <t>https://twitter.com/#!/1abpainter1/status/692396489499258880</t>
  </si>
  <si>
    <t>https://twitter.com/#!/kgounews/status/692408246435336193</t>
  </si>
  <si>
    <t>https://twitter.com/#!/librariangeorge/status/692421718120493058</t>
  </si>
  <si>
    <t>https://twitter.com/#!/erickstheone/status/692438601880203264</t>
  </si>
  <si>
    <t>https://twitter.com/#!/eots_facilities/status/690599636529188865</t>
  </si>
  <si>
    <t>https://twitter.com/#!/eots_facilities/status/692445540521545728</t>
  </si>
  <si>
    <t>https://twitter.com/#!/territoryokc/status/692454984567357442</t>
  </si>
  <si>
    <t>https://twitter.com/#!/artesianhotel/status/692455652665339904</t>
  </si>
  <si>
    <t>https://twitter.com/#!/sovnationcenter/status/692489286982172673</t>
  </si>
  <si>
    <t>https://twitter.com/#!/the_officialbs/status/692489779036971009</t>
  </si>
  <si>
    <t>https://twitter.com/#!/wisdompdx/status/692471814199611393</t>
  </si>
  <si>
    <t>https://twitter.com/#!/handsonpdx/status/692500117799182341</t>
  </si>
  <si>
    <t>https://twitter.com/#!/reddirtreportok/status/692134997529083904</t>
  </si>
  <si>
    <t>https://twitter.com/#!/gnbliss/status/692507967460118528</t>
  </si>
  <si>
    <t>https://twitter.com/#!/prpnews/status/691474539880927232</t>
  </si>
  <si>
    <t>https://twitter.com/#!/prpnews/status/692515240618151936</t>
  </si>
  <si>
    <t>https://twitter.com/#!/nyvygodoqag/status/692718919476461568</t>
  </si>
  <si>
    <t>https://twitter.com/#!/reddirtreportok/status/692140606676668417</t>
  </si>
  <si>
    <t>https://twitter.com/#!/reddirtreportok/status/692504964422307840</t>
  </si>
  <si>
    <t>https://twitter.com/#!/chezangrybelle/status/692747270530453505</t>
  </si>
  <si>
    <t>https://twitter.com/#!/cedsolutions/status/692784472488456192</t>
  </si>
  <si>
    <t>689558206650056704</t>
  </si>
  <si>
    <t>689647402794520577</t>
  </si>
  <si>
    <t>689874073887764480</t>
  </si>
  <si>
    <t>689974012231991297</t>
  </si>
  <si>
    <t>690182358985805830</t>
  </si>
  <si>
    <t>690546306842959872</t>
  </si>
  <si>
    <t>690630794956660736</t>
  </si>
  <si>
    <t>690704014460125185</t>
  </si>
  <si>
    <t>690733495019266049</t>
  </si>
  <si>
    <t>690824134146822144</t>
  </si>
  <si>
    <t>690949488035270656</t>
  </si>
  <si>
    <t>691019118435119104</t>
  </si>
  <si>
    <t>691038029612343296</t>
  </si>
  <si>
    <t>691038023480270848</t>
  </si>
  <si>
    <t>691349863229820928</t>
  </si>
  <si>
    <t>691038026365952000</t>
  </si>
  <si>
    <t>691349866350444544</t>
  </si>
  <si>
    <t>691349869651296256</t>
  </si>
  <si>
    <t>691349871945609216</t>
  </si>
  <si>
    <t>691508790559055872</t>
  </si>
  <si>
    <t>691509240813350912</t>
  </si>
  <si>
    <t>691697217841659905</t>
  </si>
  <si>
    <t>691728448881082373</t>
  </si>
  <si>
    <t>691731925548011521</t>
  </si>
  <si>
    <t>691965390994423808</t>
  </si>
  <si>
    <t>692008943887863808</t>
  </si>
  <si>
    <t>689555421540044800</t>
  </si>
  <si>
    <t>692007746712006656</t>
  </si>
  <si>
    <t>692064650834395136</t>
  </si>
  <si>
    <t>692073941058392064</t>
  </si>
  <si>
    <t>692110615440166916</t>
  </si>
  <si>
    <t>692145950576529414</t>
  </si>
  <si>
    <t>692146290826821634</t>
  </si>
  <si>
    <t>692150537404469248</t>
  </si>
  <si>
    <t>692153574596411393</t>
  </si>
  <si>
    <t>692064287364222976</t>
  </si>
  <si>
    <t>692155170008993792</t>
  </si>
  <si>
    <t>692158196811722752</t>
  </si>
  <si>
    <t>692163149391380480</t>
  </si>
  <si>
    <t>692163201782386690</t>
  </si>
  <si>
    <t>692173125052665856</t>
  </si>
  <si>
    <t>692377649008611328</t>
  </si>
  <si>
    <t>689549415099473920</t>
  </si>
  <si>
    <t>692006594779832320</t>
  </si>
  <si>
    <t>692154170875482112</t>
  </si>
  <si>
    <t>692352655927148544</t>
  </si>
  <si>
    <t>692385664566857728</t>
  </si>
  <si>
    <t>692396489499258880</t>
  </si>
  <si>
    <t>692408246435336193</t>
  </si>
  <si>
    <t>692421718120493058</t>
  </si>
  <si>
    <t>692438601880203264</t>
  </si>
  <si>
    <t>690599636529188865</t>
  </si>
  <si>
    <t>692445540521545728</t>
  </si>
  <si>
    <t>692454984567357442</t>
  </si>
  <si>
    <t>692455652665339904</t>
  </si>
  <si>
    <t>692489286982172673</t>
  </si>
  <si>
    <t>692489779036971009</t>
  </si>
  <si>
    <t>692471814199611393</t>
  </si>
  <si>
    <t>692500117799182341</t>
  </si>
  <si>
    <t>692134997529083904</t>
  </si>
  <si>
    <t>692507967460118528</t>
  </si>
  <si>
    <t>691474539880927232</t>
  </si>
  <si>
    <t>692515240618151936</t>
  </si>
  <si>
    <t>692718919476461568</t>
  </si>
  <si>
    <t>692140606676668417</t>
  </si>
  <si>
    <t>692504964422307840</t>
  </si>
  <si>
    <t>692747270530453505</t>
  </si>
  <si>
    <t>692784472488456192</t>
  </si>
  <si>
    <t>690537799431364609</t>
  </si>
  <si>
    <t>689544086106148864</t>
  </si>
  <si>
    <t>Name</t>
  </si>
  <si>
    <t>Followed</t>
  </si>
  <si>
    <t>Followers</t>
  </si>
  <si>
    <t>Tweets</t>
  </si>
  <si>
    <t>Favorites</t>
  </si>
  <si>
    <t>Time Zone UTC Offset (Seconds)</t>
  </si>
  <si>
    <t>Description</t>
  </si>
  <si>
    <t>Location</t>
  </si>
  <si>
    <t>Web</t>
  </si>
  <si>
    <t>Time Zone</t>
  </si>
  <si>
    <t>Joined Twitter Date (UTC)</t>
  </si>
  <si>
    <t>Profile Banner Url</t>
  </si>
  <si>
    <t>Default Profile</t>
  </si>
  <si>
    <t>Default Profile Image</t>
  </si>
  <si>
    <t>Geo Enabled</t>
  </si>
  <si>
    <t>Language</t>
  </si>
  <si>
    <t>Listed Count</t>
  </si>
  <si>
    <t>Profile Background Image Url</t>
  </si>
  <si>
    <t>Verified</t>
  </si>
  <si>
    <t>Custom Menu Item Text</t>
  </si>
  <si>
    <t>Custom Menu Item Action</t>
  </si>
  <si>
    <t>Tweeted Search Term?</t>
  </si>
  <si>
    <t>Laura Shamas, PhD</t>
  </si>
  <si>
    <t>Chickasaw Nation</t>
  </si>
  <si>
    <t>Kevin Lee Alford</t>
  </si>
  <si>
    <t>barrick</t>
  </si>
  <si>
    <t>Lakewood Local</t>
  </si>
  <si>
    <t>Gh∅z† ∅wl</t>
  </si>
  <si>
    <t>Shiny C Farms</t>
  </si>
  <si>
    <t>Chickasaw Country</t>
  </si>
  <si>
    <t>Bird Runningwater</t>
  </si>
  <si>
    <t>Roman Flute</t>
  </si>
  <si>
    <t>Terrance H Booth Sr</t>
  </si>
  <si>
    <t>Scoop.it</t>
  </si>
  <si>
    <t>Danyelle McBroom</t>
  </si>
  <si>
    <t>Good Faith Casting</t>
  </si>
  <si>
    <t>Stacey Marie Hines</t>
  </si>
  <si>
    <t>Otolaryngology Jobs</t>
  </si>
  <si>
    <t>Medworking.com</t>
  </si>
  <si>
    <t>OK Physician Jobs</t>
  </si>
  <si>
    <t>OK Internal Med Jobs</t>
  </si>
  <si>
    <t>Internal Med Jobs</t>
  </si>
  <si>
    <t>Garrett Flipski</t>
  </si>
  <si>
    <t>Deric Winters</t>
  </si>
  <si>
    <t>TheOklahoman</t>
  </si>
  <si>
    <t>New Mexico Jobs</t>
  </si>
  <si>
    <t>The Kali Times</t>
  </si>
  <si>
    <t>Jobs El Paso</t>
  </si>
  <si>
    <t>NACA</t>
  </si>
  <si>
    <t>TAWNIage50</t>
  </si>
  <si>
    <t>Εργασία Εδώ και Τώρα</t>
  </si>
  <si>
    <t>DOOGAN</t>
  </si>
  <si>
    <t>Tim Farley</t>
  </si>
  <si>
    <t>ShareThis</t>
  </si>
  <si>
    <t>Icy Geddon</t>
  </si>
  <si>
    <t>Cassidy.</t>
  </si>
  <si>
    <t>Red Dirt Report</t>
  </si>
  <si>
    <t>Everything WDC</t>
  </si>
  <si>
    <t>M●xy</t>
  </si>
  <si>
    <t>B</t>
  </si>
  <si>
    <t>RoundHouseTalk</t>
  </si>
  <si>
    <t>Hot Shots</t>
  </si>
  <si>
    <t>Shannon Toll</t>
  </si>
  <si>
    <t>Journal Record</t>
  </si>
  <si>
    <t>Ronnie Clay</t>
  </si>
  <si>
    <t>alan ball</t>
  </si>
  <si>
    <t>KGOU News</t>
  </si>
  <si>
    <t>Brian Brus</t>
  </si>
  <si>
    <t>George E. Gottschalk</t>
  </si>
  <si>
    <t>Eric Turner</t>
  </si>
  <si>
    <t>EOTS Facilities</t>
  </si>
  <si>
    <t>Territory OKC</t>
  </si>
  <si>
    <t>The Center</t>
  </si>
  <si>
    <t>The Artesian Hotel</t>
  </si>
  <si>
    <t>OSU SovNationCenter</t>
  </si>
  <si>
    <t>J. Blake Scarborough</t>
  </si>
  <si>
    <t>Wisdom of the Elders</t>
  </si>
  <si>
    <t>Hands On Portland</t>
  </si>
  <si>
    <t>gail bliss</t>
  </si>
  <si>
    <t>PressReleasePoint</t>
  </si>
  <si>
    <t>Luke Parker</t>
  </si>
  <si>
    <t>angrybelle</t>
  </si>
  <si>
    <t>CED Solutions</t>
  </si>
  <si>
    <t>Writer. Mythologist. Folklore fan. Occasional arts &amp; film blogger.</t>
  </si>
  <si>
    <t>The Chickasaw Nation is a Native American nation of over 62,000 citizens. Tribal government headquarters are located in Ada, Oklahoma. Bill Anoatubby, Governor.</t>
  </si>
  <si>
    <t>hi im barrick you probably know me 
(btw kurt is my cat. i tweet about him a lot bc we are really close)
just letting you know that
bye</t>
  </si>
  <si>
    <t>Lakewood, CO jobs, pets and more. Find our job board at http://t.co/8VXbumcxRi</t>
  </si>
  <si>
    <t>Native American. Musician. 80/90's kid. Fatty. Weirdo. Libtard. Apple slave volunteer. Rain admirer. Human lover. Social Justice Devotee. Feminist Ally.</t>
  </si>
  <si>
    <t>farmer, born and raised in eastern Kentucky.</t>
  </si>
  <si>
    <t>Explore south-central Oklahoma's dining, attractions &amp; festivals with Chickasaw Country's travel writer, Caroline Cotton. Use #RouteCC to be featured.</t>
  </si>
  <si>
    <t>Global Indigene working in Film Culture and Cinema for Sundance Institute. Belongs to Cheyenne and Mescalero Apache Peoples. On snapchat as @birdrunningh2o</t>
  </si>
  <si>
    <t>I penetrate the Internet! Freelance Director, Producer and still a Motion Graphics Artist at heart. Go #RANGERS! #MAVS #STEELERS and #PENGUINS!</t>
  </si>
  <si>
    <t>Volunteer for Metlakatla Git Leeksa Aks Dancers (People of the Rising Tide) seeks Donations/Sponsors for Cultural Awareness Journey (http://t.co/ZmOhTGqOWo)</t>
  </si>
  <si>
    <t>Scoop.it helps professionals, businesses and #marketers develop their online visibility and generate more leads through #ContentMarketing.</t>
  </si>
  <si>
    <t>Writer, actress, queen, eternal dreamer :) Catch me on instagram @danii211!</t>
  </si>
  <si>
    <t>Faith Hibbs-Clark, CSA Casting Director is the Owner of Good Faith Casting, LLC LA, AZ and NM's #1 Casting Director</t>
  </si>
  <si>
    <t>Job openings for Otolaryngology Physicians!</t>
  </si>
  <si>
    <t>Physician and healthcare jobs nationwide.</t>
  </si>
  <si>
    <t>Physician job opportunities in Oklahoma!</t>
  </si>
  <si>
    <t>The latest job openings for Internal Medicine Physicians in Oklahoma!</t>
  </si>
  <si>
    <t>Job openings for Internal Medicine Physicians!</t>
  </si>
  <si>
    <t>717/405 to my city S⬆️2C</t>
  </si>
  <si>
    <t>aka the original pancake</t>
  </si>
  <si>
    <t>The Oklahoman is the state's most trusted news source and is the largest daily newspaper in Oklahoma. Also find us at @NewsOK.</t>
  </si>
  <si>
    <t>The Enchantment State | #NMJobs | Like us on Facebook http://t.co/23jBUhhuW1 | State cities on the Lists | 50 states @USAJobConnecter Lists</t>
  </si>
  <si>
    <t>#Art #Cannabis #Economics #Family #Feminism #Justice #Mythology #Peace #Philosophy #Poetry #Politics #Psychology #Revolution #Sex #Sustainable #Vegan #Yoga</t>
  </si>
  <si>
    <t>Looking for a  job  in El Paso? Check out our website http://t.co/yGOqoXD6PO</t>
  </si>
  <si>
    <t>Native American Children's Alliance-training professionals, engaging Tribes to end the epidemic of child abuse and sexual assault in Indian Country.</t>
  </si>
  <si>
    <t>CHICKASAW/SCOT/Nigerian MIX  50yo MOTHER Happily Monogamously married 27yrs I will not go Gently into the NIGHT  I REPRESENT NOONE but MYSELF Don't Pick my Race</t>
  </si>
  <si>
    <t>Εργασία εδώ και τώρα</t>
  </si>
  <si>
    <t>Tjc #55forlife #GoStars</t>
  </si>
  <si>
    <t>Freelance writer, editor and blogger with longtime ties to the OKC metro. Big sports fan, great dad and even better grandpa</t>
  </si>
  <si>
    <t>ShareThis empowers a more authentic digital experience by connecting people through the content they love across millions of sites.</t>
  </si>
  <si>
    <t>Why am I here?</t>
  </si>
  <si>
    <t>ΧΩ. 23. BS in Ag Communications. Snapchat: CreeMia. Writer for @reddirtreportOK. Future ΒΘΠ house mom. Native Texan in OKC. My fur child is Penelope. Agvocate.</t>
  </si>
  <si>
    <t>All the dirt, news, culture and commentary for Oklahoma's second century.</t>
  </si>
  <si>
    <t>#WDC daily deals, free coupons, discount offers, listings, jobs, etc</t>
  </si>
  <si>
    <t>Advocate, poet &amp; fearless warrior; sarcasticly built, critically optimistic. Crime hub against child abusers, murderers, government corruption and political BS.</t>
  </si>
  <si>
    <t>speed boat swerve homie watch out for the waves</t>
  </si>
  <si>
    <t>Round House Talk Website, consultant/trainer in Indian Country and management of Indian lands &amp; minerals</t>
  </si>
  <si>
    <t>Drive Through Open 
7 to 7 M-F 8-7 Sat 
580-272-0199</t>
  </si>
  <si>
    <t>Reads, writes, teaches, has mastered the artistry of spectacular kitchen messes.</t>
  </si>
  <si>
    <t>The Journal Record, Oklahoma's Business Daily. In Print. Online. In Person.</t>
  </si>
  <si>
    <t>Copy editor, OU English alum, cynic, bookworm, Sooner sports geek, lousy golfer.</t>
  </si>
  <si>
    <t>wedding, portrait and fine art photography</t>
  </si>
  <si>
    <t>News from public radio KGOU.</t>
  </si>
  <si>
    <t>Writer. Fencer. Student. Mass media instructor. Comic book fan. ... But mostly that first thing during the day at The Journal Record.</t>
  </si>
  <si>
    <t>#Advertising &amp; #PR; #writer, budding photog, #FinalCut addict, casual #graphicdesigner, #media harlot &amp; smart-aleck extraordinaire! Work for @ChickasawNation</t>
  </si>
  <si>
    <t>Eastern Oklahoma Tribal Schools - Serving the schools of the Choctaw, Chickasaw, Cherokee and Creek Nations - Architecture/Facilities Management/Planning</t>
  </si>
  <si>
    <t>City magazine. Art book. Digital playground. Territory curates &amp; connects the best of the blossoming cultural landscape of Oklahoma City.</t>
  </si>
  <si>
    <t>The American Indian Cultural Center and Museum</t>
  </si>
  <si>
    <t>The Artesian is a one-of-a-kind hospitality experience for the discerning and adventurous traveler. The Artesian is an @AdventureRoad Travel Partner.</t>
  </si>
  <si>
    <t>Sovereignty l Students l Partnerships 
Located in LSE 104</t>
  </si>
  <si>
    <t>Portland, OR based nonprofit committed to Native American Cultural Preservation, Multimedia Education, and Race Reconciliation.</t>
  </si>
  <si>
    <t>Helping you connect to meaningful volunteer opportunities in the greater Portland area since 1996.</t>
  </si>
  <si>
    <t>Yep</t>
  </si>
  <si>
    <t>Free Online Press Release Distribution Service For Business</t>
  </si>
  <si>
    <t>Volunteer sommelier, part-time francophone, all-around badass. je crains dégun</t>
  </si>
  <si>
    <t>CED Solutions is the #1 provider of Microsoft Certifications and Microsoft MCSE Training in North America for the past 6 years combined. CED also provides train</t>
  </si>
  <si>
    <t>CA &amp; often beyond</t>
  </si>
  <si>
    <t>Oklahoma</t>
  </si>
  <si>
    <t>Ada, OK</t>
  </si>
  <si>
    <t>Lakewood CO</t>
  </si>
  <si>
    <t>Oklahoma, by way of Reno, NV.</t>
  </si>
  <si>
    <t>Los Angeles, California, USA</t>
  </si>
  <si>
    <t>Dallas Texas</t>
  </si>
  <si>
    <t>Arizona</t>
  </si>
  <si>
    <t>San Francisco</t>
  </si>
  <si>
    <t>somewhere in Adventureland</t>
  </si>
  <si>
    <t>Tucson, AZ</t>
  </si>
  <si>
    <t xml:space="preserve">Florida State University </t>
  </si>
  <si>
    <t>Oklahoma City, Oklahoma</t>
  </si>
  <si>
    <t>New Mexico / NM</t>
  </si>
  <si>
    <t>Reportings from the Kali Yuga</t>
  </si>
  <si>
    <t>El Paso, Texas</t>
  </si>
  <si>
    <t>Tulsa, OK</t>
  </si>
  <si>
    <t>Where ever /Hate Rap /not a Bi</t>
  </si>
  <si>
    <t>ergasiaedokaitora@gmail.com</t>
  </si>
  <si>
    <t>Dirty D</t>
  </si>
  <si>
    <t>Palo Alto, CA</t>
  </si>
  <si>
    <t xml:space="preserve">AMA to LBK to OKC. </t>
  </si>
  <si>
    <t>Oklahoma City, OK</t>
  </si>
  <si>
    <t>Washington, DC</t>
  </si>
  <si>
    <t xml:space="preserve">Everywhere </t>
  </si>
  <si>
    <t>Owasso, Oklahoma</t>
  </si>
  <si>
    <t xml:space="preserve">209 East Main, Ada Oklahoma </t>
  </si>
  <si>
    <t>Oklahoma City</t>
  </si>
  <si>
    <t>Norman, Okla.</t>
  </si>
  <si>
    <t>Oklahoma City metro</t>
  </si>
  <si>
    <t>Ada, Oklahoma</t>
  </si>
  <si>
    <t>Edmond, Oklahoma</t>
  </si>
  <si>
    <t>OKC</t>
  </si>
  <si>
    <t>Oklahoma City, OK USA</t>
  </si>
  <si>
    <t>1001 W 1st, Sulphur, Oklahoma</t>
  </si>
  <si>
    <t>Stillwater, OK</t>
  </si>
  <si>
    <t>Portland, OR</t>
  </si>
  <si>
    <t>Carnegie, Oklahoma</t>
  </si>
  <si>
    <t>Marseille</t>
  </si>
  <si>
    <t>All Over North America</t>
  </si>
  <si>
    <t>https://t.co/kDkpTBZrBz</t>
  </si>
  <si>
    <t>http://t.co/OgDVqFtVWz</t>
  </si>
  <si>
    <t>https://t.co/KuXFhEkGWI</t>
  </si>
  <si>
    <t>https://t.co/fzkT07l1mK</t>
  </si>
  <si>
    <t>https://t.co/f9vJWEy6zb</t>
  </si>
  <si>
    <t>https://t.co/Q2k7L614B1</t>
  </si>
  <si>
    <t>http://t.co/NMJhQIOFrq</t>
  </si>
  <si>
    <t>https://t.co/9nDKiAioF0</t>
  </si>
  <si>
    <t>http://t.co/71uhN6mfym</t>
  </si>
  <si>
    <t>http://t.co/JnEFtNxf2X</t>
  </si>
  <si>
    <t>http://t.co/tDz9FjQzTC</t>
  </si>
  <si>
    <t>http://t.co/N31Fr5uz0y</t>
  </si>
  <si>
    <t>http://t.co/5ODfgiw4wI</t>
  </si>
  <si>
    <t>http://t.co/12ry6o6e9g</t>
  </si>
  <si>
    <t>http://t.co/axmZ2b0wzY</t>
  </si>
  <si>
    <t>http://t.co/J94W2bQC72</t>
  </si>
  <si>
    <t>http://t.co/wRja1UeRu0</t>
  </si>
  <si>
    <t>http://t.co/yGOqoXD6PO</t>
  </si>
  <si>
    <t>https://t.co/Kj77xv7KaF</t>
  </si>
  <si>
    <t>https://t.co/g7qVWCeOJ5</t>
  </si>
  <si>
    <t>https://t.co/l7RZk5Y948</t>
  </si>
  <si>
    <t>http://t.co/qPxhQLffpL</t>
  </si>
  <si>
    <t>https://t.co/XE25znGHSD</t>
  </si>
  <si>
    <t>http://t.co/oL5JpdY5kS</t>
  </si>
  <si>
    <t>http://t.co/xVg3NYOT5y</t>
  </si>
  <si>
    <t>http://t.co/x8VzMrYRpz</t>
  </si>
  <si>
    <t>http://t.co/JPVMLcZ11Z</t>
  </si>
  <si>
    <t>http://t.co/S8W34B4GWn</t>
  </si>
  <si>
    <t>http://t.co/Q7k8Or2Rrs</t>
  </si>
  <si>
    <t>http://t.co/7JUPIZVXn2</t>
  </si>
  <si>
    <t>http://t.co/s0LOKkNh9j</t>
  </si>
  <si>
    <t>https://t.co/RztXruzumD</t>
  </si>
  <si>
    <t>http://t.co/Lof64Eq2Cl</t>
  </si>
  <si>
    <t>http://t.co/pT7dqNcraq</t>
  </si>
  <si>
    <t>http://t.co/I7Vhx4OId3</t>
  </si>
  <si>
    <t>http://t.co/SAYjaRsqC5</t>
  </si>
  <si>
    <t>http://t.co/5gYBvwgA9k</t>
  </si>
  <si>
    <t>http://t.co/pE9iegTkna</t>
  </si>
  <si>
    <t>Pacific Time (US &amp; Canada)</t>
  </si>
  <si>
    <t>Central Time (US &amp; Canada)</t>
  </si>
  <si>
    <t>Eastern Time (US &amp; Canada)</t>
  </si>
  <si>
    <t>Mountain Time (US &amp; Canada)</t>
  </si>
  <si>
    <t>https://pbs.twimg.com/profile_banners/357819594/1447991103</t>
  </si>
  <si>
    <t>https://pbs.twimg.com/profile_banners/29960419/1440443736</t>
  </si>
  <si>
    <t>https://pbs.twimg.com/profile_banners/468163197/1453529478</t>
  </si>
  <si>
    <t>https://pbs.twimg.com/profile_banners/274852033/1414018815</t>
  </si>
  <si>
    <t>https://pbs.twimg.com/profile_banners/25066564/1452440566</t>
  </si>
  <si>
    <t>https://pbs.twimg.com/profile_banners/17593487/1453494309</t>
  </si>
  <si>
    <t>https://pbs.twimg.com/profile_banners/260919191/1442831997</t>
  </si>
  <si>
    <t>https://pbs.twimg.com/profile_banners/102590831/1450234852</t>
  </si>
  <si>
    <t>https://pbs.twimg.com/profile_banners/209484168/1403043534</t>
  </si>
  <si>
    <t>https://pbs.twimg.com/profile_banners/92604225/1425608495</t>
  </si>
  <si>
    <t>https://pbs.twimg.com/profile_banners/4789936171/1453913487</t>
  </si>
  <si>
    <t>https://pbs.twimg.com/profile_banners/2720419800/1407712901</t>
  </si>
  <si>
    <t>https://pbs.twimg.com/profile_banners/2602569631/1405109311</t>
  </si>
  <si>
    <t>https://pbs.twimg.com/profile_banners/550701400/1446001264</t>
  </si>
  <si>
    <t>https://pbs.twimg.com/profile_banners/412669787/1421363586</t>
  </si>
  <si>
    <t>https://pbs.twimg.com/profile_banners/16227765/1426783320</t>
  </si>
  <si>
    <t>https://pbs.twimg.com/profile_banners/1577528576/1449079637</t>
  </si>
  <si>
    <t>https://pbs.twimg.com/profile_banners/2987931695/1421785929</t>
  </si>
  <si>
    <t>https://pbs.twimg.com/profile_banners/3271909068/1437532655</t>
  </si>
  <si>
    <t>https://pbs.twimg.com/profile_banners/320939822/1453977711</t>
  </si>
  <si>
    <t>https://pbs.twimg.com/profile_banners/2776044757/1409214361</t>
  </si>
  <si>
    <t>https://pbs.twimg.com/profile_banners/495429610/1439003048</t>
  </si>
  <si>
    <t>https://pbs.twimg.com/profile_banners/14116807/1452643223</t>
  </si>
  <si>
    <t>https://pbs.twimg.com/profile_banners/193526274/1453116882</t>
  </si>
  <si>
    <t>https://pbs.twimg.com/profile_banners/23149411/1453608405</t>
  </si>
  <si>
    <t>https://pbs.twimg.com/profile_banners/20616753/1379175069</t>
  </si>
  <si>
    <t>https://pbs.twimg.com/profile_banners/714786357/1453919408</t>
  </si>
  <si>
    <t>https://pbs.twimg.com/profile_banners/35477270/1452633204</t>
  </si>
  <si>
    <t>https://pbs.twimg.com/profile_banners/902574338/1411007501</t>
  </si>
  <si>
    <t>https://pbs.twimg.com/profile_banners/1342288154/1366139490</t>
  </si>
  <si>
    <t>https://pbs.twimg.com/profile_banners/20700623/1366990311</t>
  </si>
  <si>
    <t>https://pbs.twimg.com/profile_banners/19650345/1428344125</t>
  </si>
  <si>
    <t>https://pbs.twimg.com/profile_banners/20996409/1427751001</t>
  </si>
  <si>
    <t>https://pbs.twimg.com/profile_banners/729801120/1398299757</t>
  </si>
  <si>
    <t>https://pbs.twimg.com/profile_banners/2304219962/1449696062</t>
  </si>
  <si>
    <t>https://pbs.twimg.com/profile_banners/1092660385/1452289341</t>
  </si>
  <si>
    <t>https://pbs.twimg.com/profile_banners/3318987960/1439932898</t>
  </si>
  <si>
    <t>https://pbs.twimg.com/profile_banners/31318378/1451490618</t>
  </si>
  <si>
    <t>https://pbs.twimg.com/profile_banners/320048340/1389308552</t>
  </si>
  <si>
    <t>https://pbs.twimg.com/profile_banners/1450110948/1441311617</t>
  </si>
  <si>
    <t>https://pbs.twimg.com/profile_banners/23250221/1406767732</t>
  </si>
  <si>
    <t>https://pbs.twimg.com/profile_banners/2402685139/1450761739</t>
  </si>
  <si>
    <t>https://pbs.twimg.com/profile_banners/1482753523/1453335529</t>
  </si>
  <si>
    <t>https://pbs.twimg.com/profile_banners/81446644/1412688082</t>
  </si>
  <si>
    <t>en</t>
  </si>
  <si>
    <t>fr</t>
  </si>
  <si>
    <t>el</t>
  </si>
  <si>
    <t>http://abs.twimg.com/images/themes/theme8/bg.gif</t>
  </si>
  <si>
    <t>http://pbs.twimg.com/profile_background_images/378800000052276512/b5f61f9330f736b60ba9b9e58b67bf53.jpeg</t>
  </si>
  <si>
    <t>http://abs.twimg.com/images/themes/theme1/bg.png</t>
  </si>
  <si>
    <t>http://pbs.twimg.com/profile_background_images/516801422524837888/rU51v7BX.png</t>
  </si>
  <si>
    <t>http://pbs.twimg.com/profile_background_images/378800000090732437/f9cecd20f7bd6184842fc5ae2780c72d.jpeg</t>
  </si>
  <si>
    <t>http://abs.twimg.com/images/themes/theme15/bg.png</t>
  </si>
  <si>
    <t>http://pbs.twimg.com/profile_background_images/378800000176269538/ZUv6NyPY.jpeg</t>
  </si>
  <si>
    <t>http://pbs.twimg.com/profile_background_images/744529078/7fa813d819d00e2f10e820da82112e40.jpeg</t>
  </si>
  <si>
    <t>http://pbs.twimg.com/profile_background_images/885941281/e6d167d7689f39ce9e36b0c214db4f0d.jpeg</t>
  </si>
  <si>
    <t>http://pbs.twimg.com/profile_background_images/634012894/p4vwqxl032ene0w6ko4v.jpeg</t>
  </si>
  <si>
    <t>http://pbs.twimg.com/profile_background_images/328838378/websitebackground.jpg</t>
  </si>
  <si>
    <t>http://pbs.twimg.com/profile_background_images/692394530574761984/FBSX3vM6.jpg</t>
  </si>
  <si>
    <t>http://abs.twimg.com/images/themes/theme10/bg.gif</t>
  </si>
  <si>
    <t>http://pbs.twimg.com/profile_background_images/46820971/TOK_twitter_BG.jpg</t>
  </si>
  <si>
    <t>http://pbs.twimg.com/profile_background_images/554659697991491584/vy6Ocn76.jpeg</t>
  </si>
  <si>
    <t>http://pbs.twimg.com/profile_background_images/686917273324355584/Z-B8rbuV.jpg</t>
  </si>
  <si>
    <t>http://abs.twimg.com/images/themes/theme9/bg.gif</t>
  </si>
  <si>
    <t>http://pbs.twimg.com/profile_background_images/673662916/3a044510615931560f49a14a190ff36a.jpeg</t>
  </si>
  <si>
    <t>http://abs.twimg.com/images/themes/theme7/bg.gif</t>
  </si>
  <si>
    <t>http://abs.twimg.com/images/themes/theme2/bg.gif</t>
  </si>
  <si>
    <t>http://pbs.twimg.com/profile_background_images/519343455/Brooke_and_Spencer.jpg</t>
  </si>
  <si>
    <t>http://pbs.twimg.com/profile_background_images/510234328681287680/CY-8vqMW.jpeg</t>
  </si>
  <si>
    <t>http://pbs.twimg.com/profile_background_images/28920764/twitterbackground4.gif</t>
  </si>
  <si>
    <t>http://abs.twimg.com/images/themes/theme3/bg.gif</t>
  </si>
  <si>
    <t>http://abs.twimg.com/images/themes/theme19/bg.gif</t>
  </si>
  <si>
    <t>http://pbs.twimg.com/profile_background_images/378800000165383335/1JINp15B.jpeg</t>
  </si>
  <si>
    <t>http://abs.twimg.com/images/themes/theme14/bg.gif</t>
  </si>
  <si>
    <t>http://pbs.twimg.com/profile_background_images/134381596/aiccmsite.jpg</t>
  </si>
  <si>
    <t>http://pbs.twimg.com/profile_background_images/765665157/066192dfa25b20cf9cac840d8002fd64.png</t>
  </si>
  <si>
    <t>http://pbs.twimg.com/profile_background_images/394922511/Paradise_Falls.jpg</t>
  </si>
  <si>
    <t>http://pbs.twimg.com/profile_background_images/532581139513221121/FD0VRoAX.png</t>
  </si>
  <si>
    <t>http://pbs.twimg.com/profile_background_images/536205116903153664/5XLzJdWm.jpeg</t>
  </si>
  <si>
    <t>http://pbs.twimg.com/profile_background_images/159054681/Twitter_social_directory_CEDSolutions.jpg</t>
  </si>
  <si>
    <t>http://pbs.twimg.com/profile_images/673354200332550144/iW3plLqk_normal.jpg</t>
  </si>
  <si>
    <t>http://pbs.twimg.com/profile_images/436607310278823937/TwbhPaWu_normal.jpeg</t>
  </si>
  <si>
    <t>http://pbs.twimg.com/profile_images/655230124879560704/thkaTOhb_normal.jpg</t>
  </si>
  <si>
    <t>http://pbs.twimg.com/profile_images/690778815484731392/oUsqlEtt_normal.jpg</t>
  </si>
  <si>
    <t>http://pbs.twimg.com/profile_images/3167771546/8d0ba57be0b5cc24b43b313079c44f7e_normal.jpeg</t>
  </si>
  <si>
    <t>http://pbs.twimg.com/profile_images/689826854270730240/ou6GaJl2_normal.jpg</t>
  </si>
  <si>
    <t>http://pbs.twimg.com/profile_images/686211036760780801/TrupG5Wi_normal.jpg</t>
  </si>
  <si>
    <t>http://pbs.twimg.com/profile_images/1730412434/Chickasaw-Twitter-profile-02_normal.jpg</t>
  </si>
  <si>
    <t>http://pbs.twimg.com/profile_images/644676891807477760/WfxJanlu_normal.jpg</t>
  </si>
  <si>
    <t>http://pbs.twimg.com/profile_images/664484289338183680/KCvuTPlB_normal.jpg</t>
  </si>
  <si>
    <t>http://pbs.twimg.com/profile_images/378800000814205615/40759b778703ec498eb67c671a238c17_normal.png</t>
  </si>
  <si>
    <t>http://pbs.twimg.com/profile_images/378800000535794515/e05dcc5f1c8ce367da8be1b32cffae37_normal.png</t>
  </si>
  <si>
    <t>http://pbs.twimg.com/profile_images/597909867886555136/GIhJPpza_normal.jpg</t>
  </si>
  <si>
    <t>http://pbs.twimg.com/profile_images/603934957/BOOK_ONLY-FINAL_Alor_normal.jpg</t>
  </si>
  <si>
    <t>http://pbs.twimg.com/profile_images/692389551872970753/FpRtkDFs_normal.jpg</t>
  </si>
  <si>
    <t>http://pbs.twimg.com/profile_images/486381271220617220/5uenwujn_normal.png</t>
  </si>
  <si>
    <t>http://pbs.twimg.com/profile_images/486381249749995520/y4WMGRPh_normal.png</t>
  </si>
  <si>
    <t>http://pbs.twimg.com/profile_images/498628402220261376/UQssMJeg_normal.png</t>
  </si>
  <si>
    <t>http://pbs.twimg.com/profile_images/485939417677197312/D_l3A8mR_normal.png</t>
  </si>
  <si>
    <t>http://pbs.twimg.com/profile_images/486381356809605120/8WLzjZ_u_normal.png</t>
  </si>
  <si>
    <t>http://pbs.twimg.com/profile_images/672262513015189507/xgfMtVkE_normal.jpg</t>
  </si>
  <si>
    <t>http://pbs.twimg.com/profile_images/671067512155467776/cD4Pdfx__normal.jpg</t>
  </si>
  <si>
    <t>http://pbs.twimg.com/profile_images/619629991035142144/G7tqf3i2_normal.png</t>
  </si>
  <si>
    <t>http://pbs.twimg.com/profile_images/378800000692624425/19d8f84e94dcbd0f2b89e97de5d0356c_normal.png</t>
  </si>
  <si>
    <t>http://pbs.twimg.com/profile_images/672114679154634752/wQ8GeKmp_normal.jpg</t>
  </si>
  <si>
    <t>http://pbs.twimg.com/profile_images/557636235963813888/KtMGKkKV_normal.png</t>
  </si>
  <si>
    <t>http://pbs.twimg.com/profile_images/620371104964591616/lDg453QO_normal.jpg</t>
  </si>
  <si>
    <t>http://pbs.twimg.com/profile_images/692750718973952000/916u3LXn_normal.jpg</t>
  </si>
  <si>
    <t>http://pbs.twimg.com/profile_images/554923986308440065/2H3YN03P_normal.jpeg</t>
  </si>
  <si>
    <t>http://pbs.twimg.com/profile_images/685215099510849536/OhgNiIqB_normal.jpg</t>
  </si>
  <si>
    <t>http://pbs.twimg.com/profile_images/440744882135506944/gWe-GYQ3_normal.jpeg</t>
  </si>
  <si>
    <t>http://pbs.twimg.com/profile_images/687061635924529152/pgaLBOQF_normal.png</t>
  </si>
  <si>
    <t>http://pbs.twimg.com/profile_images/689048525783482368/iQ0AluEb_normal.jpg</t>
  </si>
  <si>
    <t>http://pbs.twimg.com/profile_images/691108917040971777/i5Gpib6n_normal.jpg</t>
  </si>
  <si>
    <t>http://pbs.twimg.com/profile_images/591806853429923840/ljY7m8u4_normal.jpg</t>
  </si>
  <si>
    <t>http://pbs.twimg.com/profile_images/547429759873867776/Q62gbzh__normal.jpeg</t>
  </si>
  <si>
    <t>http://pbs.twimg.com/profile_images/689531923337576448/fI-zz1x9_normal.jpg</t>
  </si>
  <si>
    <t>http://pbs.twimg.com/profile_images/670041482699644928/ssP0v-D3_normal.jpg</t>
  </si>
  <si>
    <t>http://pbs.twimg.com/profile_images/510192464557121536/QjxCMV7E_normal.jpeg</t>
  </si>
  <si>
    <t>http://pbs.twimg.com/profile_images/3516718032/ca76f0d306af1de1f4eaf6a09d78d439_normal.jpeg</t>
  </si>
  <si>
    <t>http://pbs.twimg.com/profile_images/378800000091673721/0da4061e41d0ec08afd27ca580b71934_normal.jpeg</t>
  </si>
  <si>
    <t>http://pbs.twimg.com/profile_images/1159560267/JRScreen_normal.jpg</t>
  </si>
  <si>
    <t>http://pbs.twimg.com/profile_images/378800000574475147/d4118b48a406b980da1800e41de8a6dd_normal.jpeg</t>
  </si>
  <si>
    <t>http://abs.twimg.com/sticky/default_profile_images/default_profile_0_normal.png</t>
  </si>
  <si>
    <t>http://pbs.twimg.com/profile_images/95349710/KGOUlogo_normal.JPG</t>
  </si>
  <si>
    <t>http://pbs.twimg.com/profile_images/1239485411/mmee_normal.jpg</t>
  </si>
  <si>
    <t>http://pbs.twimg.com/profile_images/481474566728847362/_zkZEgiI_normal.png</t>
  </si>
  <si>
    <t>http://pbs.twimg.com/profile_images/605540659487858688/ZvlXYWRk_normal.jpg</t>
  </si>
  <si>
    <t>http://pbs.twimg.com/profile_images/2454233549/e72iwxpc187e09qc4cuf_normal.png</t>
  </si>
  <si>
    <t>http://pbs.twimg.com/profile_images/674997759636692992/rUT3RI-0_normal.jpg</t>
  </si>
  <si>
    <t>http://pbs.twimg.com/profile_images/2944962868/5e99d282f105667505c6e7243ab0d21c_normal.jpeg</t>
  </si>
  <si>
    <t>http://pbs.twimg.com/profile_images/685577384397963264/g-Fj-WFS_normal.png</t>
  </si>
  <si>
    <t>http://pbs.twimg.com/profile_images/633731067183149056/2a6f9pBZ_normal.jpg</t>
  </si>
  <si>
    <t>http://pbs.twimg.com/profile_images/682224340490784768/dVazzGfp_normal.jpg</t>
  </si>
  <si>
    <t>http://pbs.twimg.com/profile_images/689607815015477250/-UHRpN-D_normal.jpg</t>
  </si>
  <si>
    <t>http://pbs.twimg.com/profile_images/643839810340151296/QfN4mSDB_normal.png</t>
  </si>
  <si>
    <t>http://pbs.twimg.com/profile_images/494645680946688000/8Q-sLwFu_normal.jpeg</t>
  </si>
  <si>
    <t>http://pbs.twimg.com/profile_images/1432162498/zen_logo_normal.jpg</t>
  </si>
  <si>
    <t>http://pbs.twimg.com/profile_images/679170069461639168/Fq86I9fD_normal.jpg</t>
  </si>
  <si>
    <t>http://pbs.twimg.com/profile_images/682061067137122304/yvhLg4_1_normal.jpg</t>
  </si>
  <si>
    <t>http://pbs.twimg.com/profile_images/1139693796/CED_certified_yet_normal.jpg</t>
  </si>
  <si>
    <t>Open Twitter Page for This Person</t>
  </si>
  <si>
    <t>https://twitter.com/laurashamas</t>
  </si>
  <si>
    <t>https://twitter.com/chickasawnation</t>
  </si>
  <si>
    <t>https://twitter.com/k_l_alford</t>
  </si>
  <si>
    <t>https://twitter.com/biblegoth</t>
  </si>
  <si>
    <t>https://twitter.com/lakewood_buzz</t>
  </si>
  <si>
    <t>https://twitter.com/arickeith</t>
  </si>
  <si>
    <t>https://twitter.com/hillbillyladyok</t>
  </si>
  <si>
    <t>https://twitter.com/chickasaw</t>
  </si>
  <si>
    <t>https://twitter.com/birdrunningh2o</t>
  </si>
  <si>
    <t>https://twitter.com/romanflute</t>
  </si>
  <si>
    <t>https://twitter.com/nishwilguno1</t>
  </si>
  <si>
    <t>https://twitter.com/scoopit</t>
  </si>
  <si>
    <t>https://twitter.com/danii211</t>
  </si>
  <si>
    <t>https://twitter.com/faithhibbsclark</t>
  </si>
  <si>
    <t>https://twitter.com/donteinferno79</t>
  </si>
  <si>
    <t>https://twitter.com/otolarynjobs</t>
  </si>
  <si>
    <t>https://twitter.com/medworking</t>
  </si>
  <si>
    <t>https://twitter.com/physicianjobsok</t>
  </si>
  <si>
    <t>https://twitter.com/internalmed_ok</t>
  </si>
  <si>
    <t>https://twitter.com/internalmedjob</t>
  </si>
  <si>
    <t>https://twitter.com/flipdogg_95</t>
  </si>
  <si>
    <t>https://twitter.com/dericwinters</t>
  </si>
  <si>
    <t>https://twitter.com/theoklahoman</t>
  </si>
  <si>
    <t>https://twitter.com/nmjobconnecter</t>
  </si>
  <si>
    <t>https://twitter.com/kalitimes</t>
  </si>
  <si>
    <t>https://twitter.com/neuvooelpaso</t>
  </si>
  <si>
    <t>https://twitter.com/nacalliance</t>
  </si>
  <si>
    <t>https://twitter.com/tawnivixen3</t>
  </si>
  <si>
    <t>https://twitter.com/ergasiaedo</t>
  </si>
  <si>
    <t>https://twitter.com/bduggan55</t>
  </si>
  <si>
    <t>https://twitter.com/timfarley7</t>
  </si>
  <si>
    <t>https://twitter.com/sharethis</t>
  </si>
  <si>
    <t>https://twitter.com/icygeddon</t>
  </si>
  <si>
    <t>https://twitter.com/tweets_mcgee_</t>
  </si>
  <si>
    <t>https://twitter.com/reddirtreportok</t>
  </si>
  <si>
    <t>https://twitter.com/all4wdc</t>
  </si>
  <si>
    <t>https://twitter.com/itsjustmoxy</t>
  </si>
  <si>
    <t>https://twitter.com/brs3_</t>
  </si>
  <si>
    <t>https://twitter.com/roundhousetalk</t>
  </si>
  <si>
    <t>https://twitter.com/hot_shotsada</t>
  </si>
  <si>
    <t>https://twitter.com/shannontoll</t>
  </si>
  <si>
    <t>https://twitter.com/journalrecord</t>
  </si>
  <si>
    <t>https://twitter.com/ronnieclay</t>
  </si>
  <si>
    <t>https://twitter.com/1abpainter1</t>
  </si>
  <si>
    <t>https://twitter.com/kgounews</t>
  </si>
  <si>
    <t>https://twitter.com/jrbrianbrus</t>
  </si>
  <si>
    <t>https://twitter.com/librariangeorge</t>
  </si>
  <si>
    <t>https://twitter.com/erickstheone</t>
  </si>
  <si>
    <t>https://twitter.com/eots_facilities</t>
  </si>
  <si>
    <t>https://twitter.com/territoryokc</t>
  </si>
  <si>
    <t>https://twitter.com/the_ai_center</t>
  </si>
  <si>
    <t>https://twitter.com/artesianhotel</t>
  </si>
  <si>
    <t>https://twitter.com/sovnationcenter</t>
  </si>
  <si>
    <t>https://twitter.com/the_officialbs</t>
  </si>
  <si>
    <t>https://twitter.com/wisdompdx</t>
  </si>
  <si>
    <t>https://twitter.com/handsonpdx</t>
  </si>
  <si>
    <t>https://twitter.com/gnbliss</t>
  </si>
  <si>
    <t>https://twitter.com/prpnews</t>
  </si>
  <si>
    <t>https://twitter.com/nyvygodoqag</t>
  </si>
  <si>
    <t>https://twitter.com/chezangrybelle</t>
  </si>
  <si>
    <t>https://twitter.com/cedsolutions</t>
  </si>
  <si>
    <t>laurashamas
RT @ChickasawNation: The Ofi Tohbi
Exhibit tells the ancient legend
of "The Big White Dog and the Sacred
Pole. https://t.co/uygAZHNoDz</t>
  </si>
  <si>
    <t>k_l_alford
Come on boys... — watching Oklahoma
City Thunder vs Denver Nuggets
at Chickasaw Nation Medical Center
https://t.co/igfUiHOj1B</t>
  </si>
  <si>
    <t>biblegoth
i'm officially an employee of the
chickasaw nation</t>
  </si>
  <si>
    <t>lakewood_buzz
#Job Secretary III - WAPA OEID
- Chickasaw Nation Industries -
Lakewood, CO https://t.co/wtvuWbM3ce
#Lakewood #CO</t>
  </si>
  <si>
    <t>arickeith
Great. Strep throat. — meeting
the doctor at Chickasaw Nation
Medical Center https://t.co/bAW1WjgWb4</t>
  </si>
  <si>
    <t>birdrunningh2o
Found our Time Warner Native Producer
Fellow Blake Pickens (Chickasaw
Nation) at the #HBO lunch!… https://t.co/2kR1CTPdnN</t>
  </si>
  <si>
    <t>romanflute
Q'orianka Kilcher, Graham Greene
cast in Chickasaw Nation film,
'Te Ata' - https://t.co/8g7Lz5mycu</t>
  </si>
  <si>
    <t xml:space="preserve">scoopit
</t>
  </si>
  <si>
    <t>danii211
Q'orianka Kilcher, Graham Greene
cast in Chickasaw Nation film,
'Te Ata' (VIDEO) https://t.co/Z07hXhc7ro</t>
  </si>
  <si>
    <t>faithhibbsclark
GOOD FAITH CASTING, LLC BREAKDOWN
- AZ - Chickasaw Nation Name of
Project: Chickasaw Nation Type
of Project:... https://t.co/eDv5nX0jBR</t>
  </si>
  <si>
    <t>donteinferno79
The Chickasaw Nation. Are they
abreast to the issue at hand!?
https://t.co/4uOC4mrtAe</t>
  </si>
  <si>
    <t>otolarynjobs
ENT FULL-TIME EMPLOYMENT OPPORTUNITY
at Chickasaw Nation Medical...
(OK Job) http://https://t.co/ZT6naA9RA7</t>
  </si>
  <si>
    <t>medworking
Full-time Employment Opportunity
- NO CALL at Chickasaw Nation...
(OK Job) http://https://t.co/7gdgBh7WqV</t>
  </si>
  <si>
    <t>physicianjobsok
Full-time Employment Opportunity
- NO CALL at Chickasaw Nation...
(OK Job) http://https://t.co/AxP7Anqmcb</t>
  </si>
  <si>
    <t>internalmed_ok
Full-time Employment Opportunity
- NO CALL at Chickasaw Nation...
(OK Job) http://https://t.co/29mKatnmQ8</t>
  </si>
  <si>
    <t>internalmedjob
Full-time Employment Opportunity
- NO CALL at Chickasaw Nation...
(OK Job) http://https://t.co/tdeo5f0pGD</t>
  </si>
  <si>
    <t>flipdogg_95
Thank you Chickasaw nation for
funding my spring break trip.....
And for buying me a new car 😂</t>
  </si>
  <si>
    <t>dericwinters
RT @flipdogg_95: Thank you Chickasaw
nation for funding my spring break
trip..... And for buying me a new
car 😂</t>
  </si>
  <si>
    <t>theoklahoman
#OKC Boxscore for Monday, Jan.
25, 2016: Indian Cultural Center
agreement with Chickasaw Nation
set for vote https://t.co/V7vl8CCNXs</t>
  </si>
  <si>
    <t>nmjobconnecter
#NewMexicoJobs #NMjobs #jobs Data
Entry Clerk I - BIA - Chickasaw
Nation Industries - Albuquerque,
NM see➔ https://t.co/NmfsRApGdt</t>
  </si>
  <si>
    <t>kalitimes
RT @ChickasawNation: The Ofi Tohbi
Exhibit tells the ancient legend
of "The Big White Dog and the Sacred
Pole. https://t.co/uygAZHNoDz</t>
  </si>
  <si>
    <t>neuvooelpaso
Chickasaw Nation Industries is
looking for a #Foreign #Language
in #FortBliss, apply now! #jobs
https://t.co/hLvd5lUV5o</t>
  </si>
  <si>
    <t>nacalliance
RT @ChickasawNation: #DidYouKnow
Lighthorse Police Department maintains
an anonymous &amp;amp; confidential
tip hotline? https://t.co/Kd4WDPwFMJ
ht…</t>
  </si>
  <si>
    <t>ergasiaedo
Senior Role Player – Foreign Speaking
(Pashto / Dari – Afghan) – PT (Anticipated)
- AFSF - Chickasaw Nation Indust…
https://t.co/lYRYP03PNC</t>
  </si>
  <si>
    <t>bduggan55
When Chickasaw nation gives you
a free hp notebook for good grades
📚 #blessed🙌🏻</t>
  </si>
  <si>
    <t>timfarley7
#Chickasaw Nation, #OKC officials
agree to terms on cultural center
via @reddirtreportok https://t.co/S8RfHVgBER
via @sharethis</t>
  </si>
  <si>
    <t xml:space="preserve">sharethis
</t>
  </si>
  <si>
    <t>tweets_mcgee_
RT @reddirtreportOK: RDR's @TimFarley7
has the story in #RedDirtNews https://t.co/t09I62EQ0l</t>
  </si>
  <si>
    <t>reddirtreportok
Chickasaw Nation, OKC officials
agree to terms on American Indian
Cultural Center and Museum project|Red
Dirt Report https://t.co/i65tE7hkYa</t>
  </si>
  <si>
    <t>all4wdc
Human Resources Specialist (PT)
- GAO job - Chickasaw Nation Industries
- Washington, DC https://t.co/Vlf6qMrZS3</t>
  </si>
  <si>
    <t>itsjustmoxy
RT @ChickasawNation: Chickasaw
Nation flag honored during Native
American Heritage Night at halftime
of Oklahoma/Texas Tech game. https://t…</t>
  </si>
  <si>
    <t>brs3_
RT @ChickasawNation: Chickasaw
Nation flag honored during Native
American Heritage Night at halftime
of Oklahoma/Texas Tech game. https://t…</t>
  </si>
  <si>
    <t>roundhousetalk
Chickasaw Nation, OKC officials
agree to terms on American Indian
Cultural Center and… https://t.co/H2i4G3monq
https://t.co/DKBZtV7CSf</t>
  </si>
  <si>
    <t>shannontoll
Finally, some good news &amp;amp; even
more reasons to appreciate the
Chickasaw Nation in OK. https://t.co/nqaRaOmdpV</t>
  </si>
  <si>
    <t>journalrecord
OKC Council accepts Chickasaw Nation
offer to finish museum (@ChickasawNation)
https://t.co/qNUI2VozeH</t>
  </si>
  <si>
    <t>ronnieclay
RT @JournalRecord: OKC Council
accepts Chickasaw Nation offer
to finish museum (@ChickasawNation)
https://t.co/qNUI2VozeH</t>
  </si>
  <si>
    <t>1abpainter1
Oklahoma City Accepts Offer From
Chickasaw Nation To Finish, Run
AICCM https://t.co/g0ezKDagh8</t>
  </si>
  <si>
    <t>kgounews
OKC accepts offer from Chickasaw
Nation to finish, run AICCM @JRBrianBrus
@JournalRecord https://t.co/cX5PTgmWSf
https://t.co/3O48DQVWgr</t>
  </si>
  <si>
    <t xml:space="preserve">jrbrianbrus
</t>
  </si>
  <si>
    <t>librariangeorge
OKC Council, Chickasaw Nation agree
to work on completing American
Indian Cultural Center https://t.co/JNys5wl6b0</t>
  </si>
  <si>
    <t>erickstheone
I'm at the Chickasaw Nation Division
of Commerce in Ada, OK https://t.co/F8eohEpjRX</t>
  </si>
  <si>
    <t>eots_facilities
American Indian Cultural Center
&amp;amp; Museum project moving forward
again. https://t.co/G78dTmfqFy</t>
  </si>
  <si>
    <t>territoryokc
Huge news! @The_AI_Center is one
step closer to being completed.
Story via @reddirtreportOK: https://t.co/7SGha89l66
https://t.co/lEjVXGTQNq</t>
  </si>
  <si>
    <t xml:space="preserve">the_ai_center
</t>
  </si>
  <si>
    <t>sovnationcenter
It was great to have Darius from
the Chickasaw Nation Div.of Education
with us today. Thanks Darius! https://t.co/QWhyndRCAc</t>
  </si>
  <si>
    <t>the_officialbs
RT @sovnationcenter: It was great
to have Darius from the Chickasaw
Nation Div.of Education with us
today. Thanks Darius! https://t.co/QWhy…</t>
  </si>
  <si>
    <t>wisdompdx
The Chickasaw Nation has taken
strides to restore the monarch
butterfly population in North America.
https://t.co/ZDfarFRoQU</t>
  </si>
  <si>
    <t>handsonpdx
RT @WisdomPDX: The Chickasaw Nation
has taken strides to restore the
monarch butterfly population in
North America. https://t.co/ZDfarFRoQU</t>
  </si>
  <si>
    <t>gnbliss
RT @reddirtreportOK: Chickasaw
Nation, OKC officials agree to
terms on American Indian Cultural
Center and Museum project|Red Dirt
Report h…</t>
  </si>
  <si>
    <t>prpnews
https://t.co/5HYycLyjxO Dr. C.J.
Aducci selected for Chickasaw Nation
leadership role</t>
  </si>
  <si>
    <t>nyvygodoqag
#Oklahoma City Accepts Offer From
Chickasaw Nation To Finish, Run
AICCM https://t.co/sdyum6GuRM https://t.co/2podRIyFMf</t>
  </si>
  <si>
    <t>chezangrybelle
RT @reddirtreportOK: Chickasaw
Nation, OKC officials agree to
terms on American Indian Cultural
Center and Museum project|Red Dirt
Report h…</t>
  </si>
  <si>
    <t>cedsolutions
User Support Technician II - IHC
- Chickasaw Nation Industries -
Washington, DC: A+ Certification
required. No... https://t.co/7hunkhozk7</t>
  </si>
  <si>
    <t>Directed</t>
  </si>
  <si>
    <t>&lt;?xml version="1.0" encoding="utf-8"?&gt;_x000D_
&lt;configuration&gt;_x000D_
  &lt;configSections&gt;_x000D_
    &lt;sectionGroup name="userSettings" type="System.Configuration.UserSettingsGroup, System, Version=2.0.0.0, Culture=neutral, PublicKeyToken=b77a5c561934e089"&gt;_x000D_
      &lt;section name="GeneralUserSettings4" type="System.Configuration.ClientSettingsSection, System, Version=2.0.0.0, Culture=neutral, PublicKeyToken=b77a5c561934e089" allowExeDefinition="MachineToLocalUser" requirePermission="false" /&gt;_x000D_
      &lt;section name="GraphZoomAndScaleUserSettings" type="System.Configuration.ClientSettingsSection, System, Version=2.0.0.0, Culture=neutral, PublicKeyToken=b77a5c561934e089" allowExeDefinition="MachineToLocalUser" requirePermission="false" /&gt;_x000D_
      &lt;section name="PlugInUserSettings" type="System.Configuration.ClientSettingsSection, System, Version=2.0.0.0, Culture=neutral, PublicKeyToken=b77a5c561934e089" allowExeDefinition="MachineToLocalUser" requirePermission="false" /&gt;_x000D_
    &lt;/sectionGroup&gt;_x000D_
  &lt;/configSections&gt;_x000D_
  &lt;userSettings&gt;_x000D_
    &lt;GeneralUserSettings4&gt;_x000D_
      &lt;setting name="ReadGroupLabels" serializeAs="String"&gt;_x000D_
        &lt;value&gt;True&lt;/value&gt;_x000D_
      &lt;/setting&gt;_x000D_
      &lt;setting name="ReadVertexLabels" serializeAs="String"&gt;_x000D_
        &lt;value&gt;True&lt;/value&gt;_x000D_
      &lt;/setting&gt;_x000D_
      &lt;setting name="ReadEdgeLabels" serializeAs="String"&gt;_x000D_
        &lt;value&gt;True&lt;/value&gt;_x000D_
      &lt;/setting&gt;_x000D_
      &lt;setting name="ShowGraphLegend" serializeAs="String"&gt;_x000D_
        &lt;value&gt;False&lt;/value&gt;_x000D_
      &lt;/setting&gt;_x000D_
      &lt;setting name="ShowGraphAxes" serializeAs="String"&gt;_x000D_
        &lt;value&gt;False&lt;/value&gt;_x000D_
      &lt;/setting&gt;_x000D_
      &lt;setting name="NewWorkbookGraphDirectedness" serializeAs="String"&gt;_x000D_
        &lt;value&gt;Directed&lt;/value&gt;_x000D_
      &lt;/setting&gt;_x000D_
    &lt;/GeneralUserSettings4&gt;_x000D_
    &lt;GraphZoomAndScaleUserSettings&gt;_x000D_
      &lt;setting name="GraphScale" serializeAs="String"&gt;_x000D_
        &lt;value&gt;1&lt;/value&gt;_x000D_
      &lt;/setting&gt;_x000D_
    &lt;/GraphZoomAndScaleUserSettings&gt;_x000D_
    &lt;PlugInUserSettings&gt;_x000D_
      &lt;setting name="PlugInFolderPath" serializeAs="String"&gt;_x000D_
        &lt;value /&gt;_x000D_
      &lt;/setting&gt;_x000D_
    &lt;/PlugInUserSettings&gt;_x000D_
  &lt;/userSettings&gt;_x000D_
&lt;/configuration&gt;</t>
  </si>
  <si>
    <t>buyers210</t>
  </si>
  <si>
    <t>joannhelperin</t>
  </si>
  <si>
    <t>joshplunk11</t>
  </si>
  <si>
    <t>roadtripexplore</t>
  </si>
  <si>
    <t>cesarmor</t>
  </si>
  <si>
    <t>southcentralcsc</t>
  </si>
  <si>
    <t>chicksawecoop</t>
  </si>
  <si>
    <t>kandilewis93</t>
  </si>
  <si>
    <t>newcastlecasino</t>
  </si>
  <si>
    <t>notnottshendrik</t>
  </si>
  <si>
    <t>juliegrey2</t>
  </si>
  <si>
    <t>tophrjobs</t>
  </si>
  <si>
    <t>newsmississipi</t>
  </si>
  <si>
    <t>pearlgirl79</t>
  </si>
  <si>
    <t>popmusicvideos</t>
  </si>
  <si>
    <t>alexandraeardle</t>
  </si>
  <si>
    <t>eyeofthetiigerr</t>
  </si>
  <si>
    <t>angelakrueger4</t>
  </si>
  <si>
    <t>justishudd</t>
  </si>
  <si>
    <t>dalealswirlbot</t>
  </si>
  <si>
    <t>lifestyleofyou</t>
  </si>
  <si>
    <t>beachrdyfitness</t>
  </si>
  <si>
    <t>ughprincesa</t>
  </si>
  <si>
    <t>usmvoice</t>
  </si>
  <si>
    <t>usmsportsnet</t>
  </si>
  <si>
    <t>usmeagleeye</t>
  </si>
  <si>
    <t>tjjohnson67</t>
  </si>
  <si>
    <t>guerraperfecto</t>
  </si>
  <si>
    <t>guerreropericl1</t>
  </si>
  <si>
    <t>nicolepgentry</t>
  </si>
  <si>
    <t>lavallepromete3</t>
  </si>
  <si>
    <t>biggoldnation</t>
  </si>
  <si>
    <t>themoontowerbng</t>
  </si>
  <si>
    <t>kwwl</t>
  </si>
  <si>
    <t>beccaboo389</t>
  </si>
  <si>
    <t>mscokcaroline</t>
  </si>
  <si>
    <t>gale_courtney</t>
  </si>
  <si>
    <t>gjquesenberry</t>
  </si>
  <si>
    <t>cmajorrrr</t>
  </si>
  <si>
    <t>redtomatoradio</t>
  </si>
  <si>
    <t>whohd</t>
  </si>
  <si>
    <t>desmoinesdaily</t>
  </si>
  <si>
    <t>pulpnews</t>
  </si>
  <si>
    <t>yskdesmoines</t>
  </si>
  <si>
    <t>977kcrr</t>
  </si>
  <si>
    <t>final_deal589</t>
  </si>
  <si>
    <t>kimtnews3</t>
  </si>
  <si>
    <t>q923waterloo</t>
  </si>
  <si>
    <t>genelehmann</t>
  </si>
  <si>
    <t>rwood035</t>
  </si>
  <si>
    <t>wolfhawkpk86</t>
  </si>
  <si>
    <t>emdaugherty4</t>
  </si>
  <si>
    <t>crossley_kobi</t>
  </si>
  <si>
    <t>fox28iowa</t>
  </si>
  <si>
    <t>cbs2iowa</t>
  </si>
  <si>
    <t>nmscas</t>
  </si>
  <si>
    <t>nmscas_jb</t>
  </si>
  <si>
    <t>puckettwx</t>
  </si>
  <si>
    <t>s_r_s</t>
  </si>
  <si>
    <t>chipotalosa</t>
  </si>
  <si>
    <t>taylor_addice</t>
  </si>
  <si>
    <t>joeybarnestv</t>
  </si>
  <si>
    <t>britoliverwcbi</t>
  </si>
  <si>
    <t>xreckless_</t>
  </si>
  <si>
    <t>tomeblewcbi</t>
  </si>
  <si>
    <t>amsmadwoman</t>
  </si>
  <si>
    <t>pingpongparis</t>
  </si>
  <si>
    <t>amclassmobileal</t>
  </si>
  <si>
    <t>tharealmcb</t>
  </si>
  <si>
    <t>houseware_deals</t>
  </si>
  <si>
    <t>artistlr</t>
  </si>
  <si>
    <t>djournalnow</t>
  </si>
  <si>
    <t>badponymedicine</t>
  </si>
  <si>
    <t>withoutatrace</t>
  </si>
  <si>
    <t>buzzinmemphis</t>
  </si>
  <si>
    <t>flourishes2u</t>
  </si>
  <si>
    <t>msnews2011</t>
  </si>
  <si>
    <t>debbie_long_1</t>
  </si>
  <si>
    <t>swfberwick</t>
  </si>
  <si>
    <t>tphotos</t>
  </si>
  <si>
    <t>mramosdc</t>
  </si>
  <si>
    <t>cannaprocessing</t>
  </si>
  <si>
    <t>gwaynegilliam</t>
  </si>
  <si>
    <t>_ashley_faith_</t>
  </si>
  <si>
    <t>kexpplaylist</t>
  </si>
  <si>
    <t>papas_electric</t>
  </si>
  <si>
    <t>fawfulfan</t>
  </si>
  <si>
    <t>weefy58</t>
  </si>
  <si>
    <t>orlpol32822</t>
  </si>
  <si>
    <t>meghanbenvenist</t>
  </si>
  <si>
    <t>ftrkane</t>
  </si>
  <si>
    <t>92zew</t>
  </si>
  <si>
    <t>blaque75t</t>
  </si>
  <si>
    <t>alishaskinner12</t>
  </si>
  <si>
    <t>corinnekurucz</t>
  </si>
  <si>
    <t>carmenabbastx</t>
  </si>
  <si>
    <t>kaligreene_</t>
  </si>
  <si>
    <t>auntb</t>
  </si>
  <si>
    <t>hugambassador</t>
  </si>
  <si>
    <t>bw_health</t>
  </si>
  <si>
    <t>bw_business</t>
  </si>
  <si>
    <t>pddlive</t>
  </si>
  <si>
    <t>tmj_mob_retail</t>
  </si>
  <si>
    <t>stinnett69</t>
  </si>
  <si>
    <t>alhakofi</t>
  </si>
  <si>
    <t>todaybirthdaytl</t>
  </si>
  <si>
    <t>loljknvm</t>
  </si>
  <si>
    <t>adalazerzone</t>
  </si>
  <si>
    <t>adaairexpo</t>
  </si>
  <si>
    <t>griffinbellah</t>
  </si>
  <si>
    <t>laurenwave3tv</t>
  </si>
  <si>
    <t>wave3news</t>
  </si>
  <si>
    <t>jrbungard_b</t>
  </si>
  <si>
    <t>knuppelrodney</t>
  </si>
  <si>
    <t>fl_drive</t>
  </si>
  <si>
    <t>oktsheriff</t>
  </si>
  <si>
    <t>myhurricaneapp</t>
  </si>
  <si>
    <t>ericanicolewhit</t>
  </si>
  <si>
    <t>cc247weather</t>
  </si>
  <si>
    <t>yellowshirt321</t>
  </si>
  <si>
    <t>ilovejunksilver</t>
  </si>
  <si>
    <t>simpleweather4u</t>
  </si>
  <si>
    <t>simpleweatherms</t>
  </si>
  <si>
    <t>wtvamatt</t>
  </si>
  <si>
    <t>mainyacmuzic1</t>
  </si>
  <si>
    <t>landbluebook</t>
  </si>
  <si>
    <t>aurorafuerst</t>
  </si>
  <si>
    <t>chickasawelem</t>
  </si>
  <si>
    <t>iembot_meg</t>
  </si>
  <si>
    <t>middletnweather</t>
  </si>
  <si>
    <t>sharoninokie</t>
  </si>
  <si>
    <t>arwxcenter</t>
  </si>
  <si>
    <t>ants012369</t>
  </si>
  <si>
    <t>find_items</t>
  </si>
  <si>
    <t>daddyrisma</t>
  </si>
  <si>
    <t>payday_loans_al</t>
  </si>
  <si>
    <t>iamfrankcastle</t>
  </si>
  <si>
    <t>akroper</t>
  </si>
  <si>
    <t>thedavisnews</t>
  </si>
  <si>
    <t>snc301</t>
  </si>
  <si>
    <t>letmeebeefree</t>
  </si>
  <si>
    <t>papasdecks</t>
  </si>
  <si>
    <t>marbethflies</t>
  </si>
  <si>
    <t>therealyog</t>
  </si>
  <si>
    <t>alejandrarands</t>
  </si>
  <si>
    <t>moniqueallain1</t>
  </si>
  <si>
    <t>coachbev82</t>
  </si>
  <si>
    <t>drmcar</t>
  </si>
  <si>
    <t>obeyjay251</t>
  </si>
  <si>
    <t>eazyeportune</t>
  </si>
  <si>
    <t>k5liddell</t>
  </si>
  <si>
    <t>floral_hardy</t>
  </si>
  <si>
    <t>vbmarch13</t>
  </si>
  <si>
    <t>bfflauaus</t>
  </si>
  <si>
    <t>dialacina</t>
  </si>
  <si>
    <t>mierrick1</t>
  </si>
  <si>
    <t>alabamadui_atty</t>
  </si>
  <si>
    <t>melissamonty</t>
  </si>
  <si>
    <t>paulmccord</t>
  </si>
  <si>
    <t>jetermac2</t>
  </si>
  <si>
    <t>olgatourn</t>
  </si>
  <si>
    <t>lstsigh</t>
  </si>
  <si>
    <t>keenemerlin</t>
  </si>
  <si>
    <t>krista_ann</t>
  </si>
  <si>
    <t>disco_infiltr8r</t>
  </si>
  <si>
    <t>ponorit</t>
  </si>
  <si>
    <t>bighosshouston</t>
  </si>
  <si>
    <t>_lovingmelexi</t>
  </si>
  <si>
    <t>senschuh</t>
  </si>
  <si>
    <t>supremeoutdoorz</t>
  </si>
  <si>
    <t>vacshackcom</t>
  </si>
  <si>
    <t>jamesmowlowski</t>
  </si>
  <si>
    <t>121plumbers</t>
  </si>
  <si>
    <t>orlpol32807</t>
  </si>
  <si>
    <t>tulsateresa</t>
  </si>
  <si>
    <t>findsuperdeals</t>
  </si>
  <si>
    <t>helanmback</t>
  </si>
  <si>
    <t>valazquez_b</t>
  </si>
  <si>
    <t>mobilealtraffic</t>
  </si>
  <si>
    <t>swardarch</t>
  </si>
  <si>
    <t>xquisitepublish</t>
  </si>
  <si>
    <t>jobsinmemphis1</t>
  </si>
  <si>
    <t>jeephome1</t>
  </si>
  <si>
    <t>sovocraine</t>
  </si>
  <si>
    <t>thechadman4chad</t>
  </si>
  <si>
    <t>cavedaddy</t>
  </si>
  <si>
    <t>kimmerjo64</t>
  </si>
  <si>
    <t>patchingplaster</t>
  </si>
  <si>
    <t>calscherm</t>
  </si>
  <si>
    <t>chirpoink</t>
  </si>
  <si>
    <t>boss_johhny</t>
  </si>
  <si>
    <t>laletrasiente</t>
  </si>
  <si>
    <t>aka1988jsu</t>
  </si>
  <si>
    <t>emilystinson94</t>
  </si>
  <si>
    <t>nicolettepaigew</t>
  </si>
  <si>
    <t>jessicametzer</t>
  </si>
  <si>
    <t>deknismindy</t>
  </si>
  <si>
    <t>snnwxorg</t>
  </si>
  <si>
    <t>simpleweatheria</t>
  </si>
  <si>
    <t>danchesler</t>
  </si>
  <si>
    <t>_stevefox_</t>
  </si>
  <si>
    <t>965traffic</t>
  </si>
  <si>
    <t>usacdl</t>
  </si>
  <si>
    <t>weatherhop</t>
  </si>
  <si>
    <t>mountainlion_b</t>
  </si>
  <si>
    <t>rlhillrealtor</t>
  </si>
  <si>
    <t>fmlmike</t>
  </si>
  <si>
    <t>suzettepetillo</t>
  </si>
  <si>
    <t>lee_wingard</t>
  </si>
  <si>
    <t>wkrg</t>
  </si>
  <si>
    <t>jessy12251</t>
  </si>
  <si>
    <t>chisholmtcasino</t>
  </si>
  <si>
    <t>ecu_wesley</t>
  </si>
  <si>
    <t>ecutigerupdates</t>
  </si>
  <si>
    <t>chickasawrcc</t>
  </si>
  <si>
    <t>alabamainsider</t>
  </si>
  <si>
    <t>texomacasino</t>
  </si>
  <si>
    <t>montgomery_new</t>
  </si>
  <si>
    <t>coincitywarrior</t>
  </si>
  <si>
    <t>josmirek</t>
  </si>
  <si>
    <t>v2okc</t>
  </si>
  <si>
    <t>fgbrisco</t>
  </si>
  <si>
    <t>shelbynicole_29</t>
  </si>
  <si>
    <t>egrizzle912</t>
  </si>
  <si>
    <t>iembot_arx</t>
  </si>
  <si>
    <t>bama_insurance</t>
  </si>
  <si>
    <t>dustign</t>
  </si>
  <si>
    <t>producerpassion</t>
  </si>
  <si>
    <t>ramseymcgillow1</t>
  </si>
  <si>
    <t>dadspestcontrol</t>
  </si>
  <si>
    <t>orlpol32825</t>
  </si>
  <si>
    <t>iawxnet_ne</t>
  </si>
  <si>
    <t>greenlawoffice</t>
  </si>
  <si>
    <t>jeffmoody</t>
  </si>
  <si>
    <t>nuascannan</t>
  </si>
  <si>
    <t>wxbotusa</t>
  </si>
  <si>
    <t>fayettecares</t>
  </si>
  <si>
    <t>fnxtv</t>
  </si>
  <si>
    <t>blakepickens</t>
  </si>
  <si>
    <t>frankblanquet</t>
  </si>
  <si>
    <t>nacho_biznez</t>
  </si>
  <si>
    <t>johmckjo</t>
  </si>
  <si>
    <t>whalewisdom</t>
  </si>
  <si>
    <t>confcalltran</t>
  </si>
  <si>
    <t>atlas_shield</t>
  </si>
  <si>
    <t>ej_leclair</t>
  </si>
  <si>
    <t>nicoletrumps</t>
  </si>
  <si>
    <t>laniecraig</t>
  </si>
  <si>
    <t>kyledloveless</t>
  </si>
  <si>
    <t>local15news</t>
  </si>
  <si>
    <t>news_oklahoma</t>
  </si>
  <si>
    <t>jamloafes</t>
  </si>
  <si>
    <t>enginerd2004</t>
  </si>
  <si>
    <t>mericalmarieee</t>
  </si>
  <si>
    <t>totaltrafficmco</t>
  </si>
  <si>
    <t>fli4thm</t>
  </si>
  <si>
    <t>fl511_central</t>
  </si>
  <si>
    <t>2steelgirls</t>
  </si>
  <si>
    <t>dizzymissruby</t>
  </si>
  <si>
    <t>google_nnews</t>
  </si>
  <si>
    <t>nhtribune</t>
  </si>
  <si>
    <t>zenoxx69</t>
  </si>
  <si>
    <t>blindokie</t>
  </si>
  <si>
    <t>yucatantacosokc</t>
  </si>
  <si>
    <t>getgetgooditems</t>
  </si>
  <si>
    <t>briarhawkeye</t>
  </si>
  <si>
    <t>kristyreed14</t>
  </si>
  <si>
    <t>aliyaweaver99</t>
  </si>
  <si>
    <t>tupelo_buzz</t>
  </si>
  <si>
    <t>thing_finder</t>
  </si>
  <si>
    <t>brendont23</t>
  </si>
  <si>
    <t>shanetwocow</t>
  </si>
  <si>
    <t>amirasabic</t>
  </si>
  <si>
    <t>ljackcarpentry</t>
  </si>
  <si>
    <t>fordfocus___</t>
  </si>
  <si>
    <t>sodexojobs</t>
  </si>
  <si>
    <t>artbrown20</t>
  </si>
  <si>
    <t>_tyrabreanne</t>
  </si>
  <si>
    <t>xx1infamous</t>
  </si>
  <si>
    <t>ken_ragsdale</t>
  </si>
  <si>
    <t>jlaynelittle</t>
  </si>
  <si>
    <t>csnodgrass1013</t>
  </si>
  <si>
    <t>missygoody9</t>
  </si>
  <si>
    <t>matocnationpac</t>
  </si>
  <si>
    <t>ordersales</t>
  </si>
  <si>
    <t>texashistorycom</t>
  </si>
  <si>
    <t>mmillerard</t>
  </si>
  <si>
    <t>alansalaambey</t>
  </si>
  <si>
    <t>susanwtva</t>
  </si>
  <si>
    <t>here_ikum</t>
  </si>
  <si>
    <t>rlgann</t>
  </si>
  <si>
    <t>ndngenuity</t>
  </si>
  <si>
    <t>oki35thm</t>
  </si>
  <si>
    <t>wazetrafficorl</t>
  </si>
  <si>
    <t>boettler_vernon</t>
  </si>
  <si>
    <t>jmnance</t>
  </si>
  <si>
    <t>ilovemycredit</t>
  </si>
  <si>
    <t>kristydorsett</t>
  </si>
  <si>
    <t>sprittibee</t>
  </si>
  <si>
    <t>nativeoklahoma</t>
  </si>
  <si>
    <t>cititrendsjobs</t>
  </si>
  <si>
    <t>wcbinews</t>
  </si>
  <si>
    <t>srmichael11_bec</t>
  </si>
  <si>
    <t>newdeals9</t>
  </si>
  <si>
    <t>nonsenseengine</t>
  </si>
  <si>
    <t>ess_tee_doubleu</t>
  </si>
  <si>
    <t>vamp_kris2102</t>
  </si>
  <si>
    <t>robwireweather</t>
  </si>
  <si>
    <t>papasplumbers</t>
  </si>
  <si>
    <t>alabamaloverusa</t>
  </si>
  <si>
    <t>carlos_m_ojeda</t>
  </si>
  <si>
    <t>johnnyharriso12</t>
  </si>
  <si>
    <t>newsmssarah</t>
  </si>
  <si>
    <t>news_ms</t>
  </si>
  <si>
    <t>tweet3po</t>
  </si>
  <si>
    <t>amysodexotaylor</t>
  </si>
  <si>
    <t>fleejack</t>
  </si>
  <si>
    <t>ltholmes</t>
  </si>
  <si>
    <t>mikepinkshoes</t>
  </si>
  <si>
    <t>wom2010bob</t>
  </si>
  <si>
    <t>jpiferris</t>
  </si>
  <si>
    <t>erykahsaustin</t>
  </si>
  <si>
    <t>mikemess__</t>
  </si>
  <si>
    <t>lalo_fohunnid</t>
  </si>
  <si>
    <t>940mcclain</t>
  </si>
  <si>
    <t>213samm</t>
  </si>
  <si>
    <t>chickasawtv</t>
  </si>
  <si>
    <t>kauffmaninc</t>
  </si>
  <si>
    <t>tupeloeventz</t>
  </si>
  <si>
    <t>jetstreamcasino</t>
  </si>
  <si>
    <t>kocoshelby</t>
  </si>
  <si>
    <t>sbwok</t>
  </si>
  <si>
    <t>destinygarrison</t>
  </si>
  <si>
    <t>laurirottmayer</t>
  </si>
  <si>
    <t>seateroo</t>
  </si>
  <si>
    <t>cindyevans42</t>
  </si>
  <si>
    <t>coachdingus</t>
  </si>
  <si>
    <t>therimer250</t>
  </si>
  <si>
    <t>rani2012</t>
  </si>
  <si>
    <t>chickasawccc</t>
  </si>
  <si>
    <t>okturnpike</t>
  </si>
  <si>
    <t>cthc_duncan</t>
  </si>
  <si>
    <t>winstarworld</t>
  </si>
  <si>
    <t>wtvanews</t>
  </si>
  <si>
    <t>orlpol32829</t>
  </si>
  <si>
    <t>31bjn</t>
  </si>
  <si>
    <t>jasper_pirate</t>
  </si>
  <si>
    <t>jevans1137</t>
  </si>
  <si>
    <t>americasmilhist</t>
  </si>
  <si>
    <t>ebay</t>
  </si>
  <si>
    <t>theview</t>
  </si>
  <si>
    <t>betaraysteve</t>
  </si>
  <si>
    <t>dwlr3</t>
  </si>
  <si>
    <t>krischris519</t>
  </si>
  <si>
    <t>marysarahmusic</t>
  </si>
  <si>
    <t>vineyardvines</t>
  </si>
  <si>
    <t>dayne_brown</t>
  </si>
  <si>
    <t>discoverok</t>
  </si>
  <si>
    <t>bourdain</t>
  </si>
  <si>
    <t>travelok</t>
  </si>
  <si>
    <t>letsnothateee</t>
  </si>
  <si>
    <t>spikelee</t>
  </si>
  <si>
    <t>lalodagach</t>
  </si>
  <si>
    <t>okcabins</t>
  </si>
  <si>
    <t>ctown4life24</t>
  </si>
  <si>
    <t>spectricide</t>
  </si>
  <si>
    <t>7h0th</t>
  </si>
  <si>
    <t>fmtalk1065</t>
  </si>
  <si>
    <t>wnsp</t>
  </si>
  <si>
    <t>scavendish</t>
  </si>
  <si>
    <t>f8inmemphis</t>
  </si>
  <si>
    <t>julianamills221</t>
  </si>
  <si>
    <t>candy_cane77</t>
  </si>
  <si>
    <t>whiskey_girl33</t>
  </si>
  <si>
    <t>guinness4ever61</t>
  </si>
  <si>
    <t>mrturnbow</t>
  </si>
  <si>
    <t>davidmaxedon</t>
  </si>
  <si>
    <t>nwsmemphis</t>
  </si>
  <si>
    <t>youtube</t>
  </si>
  <si>
    <t>steezmayra_</t>
  </si>
  <si>
    <t>chickasawnps</t>
  </si>
  <si>
    <t>satsuma_high</t>
  </si>
  <si>
    <t>okcredhawks</t>
  </si>
  <si>
    <t>_missmovin0n</t>
  </si>
  <si>
    <t>esjaysboutique</t>
  </si>
  <si>
    <t>healthyfellow</t>
  </si>
  <si>
    <t>bedrechocolate</t>
  </si>
  <si>
    <t>ncai1944</t>
  </si>
  <si>
    <t>nbcblacklist</t>
  </si>
  <si>
    <t>mrjuuon</t>
  </si>
  <si>
    <t>realdonaldtrump</t>
  </si>
  <si>
    <t>must_be_pi314</t>
  </si>
  <si>
    <t>fashyneko</t>
  </si>
  <si>
    <t>fancybuffalo</t>
  </si>
  <si>
    <t>txsharon</t>
  </si>
  <si>
    <t>shaktilila</t>
  </si>
  <si>
    <t>kimfcoates</t>
  </si>
  <si>
    <t>nas</t>
  </si>
  <si>
    <t>fatbellybella</t>
  </si>
  <si>
    <t>murph_andy</t>
  </si>
  <si>
    <t>chilledchaos</t>
  </si>
  <si>
    <t>salenaa_17</t>
  </si>
  <si>
    <t>eldonthacker</t>
  </si>
  <si>
    <t>linkedin</t>
  </si>
  <si>
    <t>tothetopcarlos</t>
  </si>
  <si>
    <t>desmoinesdem</t>
  </si>
  <si>
    <t>savingplaces</t>
  </si>
  <si>
    <t>waze</t>
  </si>
  <si>
    <t>panthers</t>
  </si>
  <si>
    <t>broncos</t>
  </si>
  <si>
    <t>esckmotrent</t>
  </si>
  <si>
    <t>47panagiotis</t>
  </si>
  <si>
    <t>ritacollin64</t>
  </si>
  <si>
    <t>okcnm</t>
  </si>
  <si>
    <t>davidfholt</t>
  </si>
  <si>
    <t>dct_ihjc</t>
  </si>
  <si>
    <t>mblack47</t>
  </si>
  <si>
    <t>projectrepat</t>
  </si>
  <si>
    <t>mcswaintheatre</t>
  </si>
  <si>
    <t>sherricoale</t>
  </si>
  <si>
    <t>ou_wbball</t>
  </si>
  <si>
    <t>murraystateok</t>
  </si>
  <si>
    <t>aaron_brackett</t>
  </si>
  <si>
    <t>okcthunder</t>
  </si>
  <si>
    <t>davishswolves</t>
  </si>
  <si>
    <t>sharberhannah</t>
  </si>
  <si>
    <t>_a2j__</t>
  </si>
  <si>
    <t>pirates</t>
  </si>
  <si>
    <t>thatcrispybacon</t>
  </si>
  <si>
    <t>kristynmusic</t>
  </si>
  <si>
    <t>donnagcosby</t>
  </si>
  <si>
    <t>southwindhills</t>
  </si>
  <si>
    <t>goddardcenter</t>
  </si>
  <si>
    <t>traildance</t>
  </si>
  <si>
    <t>mixmercantile</t>
  </si>
  <si>
    <t>wyattmccubbin</t>
  </si>
  <si>
    <t>Janitor Wing Nut Mop Handle CHICKASAW &amp;amp; LITTLE ROCK BROOM WORKS Mop Handles - https://t.co/0Q7FUsju2S</t>
  </si>
  <si>
    <t>Boys for flirting in Chickasaw-AL-USA #escapade #men #free https://t.co/AAjnSZab9j https://t.co/iksAXQOPjh</t>
  </si>
  <si>
    <t>Chickasaw ➡ ??? 🏈😞</t>
  </si>
  <si>
    <t>Outside of the Chickasaw National Recreation Area &amp;amp; the #Lake of the Arbuckles in south-central #Okl https://t.co/H5KGSBs966</t>
  </si>
  <si>
    <t>Chickasaw National Recreation Area in Sulphur, Oklahoma features spring-fed waters rippling over sma https://t.co/HlbjEvuLFA</t>
  </si>
  <si>
    <t>2011 Chickasaw 5 Oz America The Beautiful .999 Silver Bullion Coin NGC MS69 DPL https://t.co/rM35Ql7sVm … … …  @eBay https://t.co/uY1vlSvCCF</t>
  </si>
  <si>
    <t>April Taylor, SCCSC sustainability scientist, on @chickasawtv @chickasawnation https://t.co/IlSb8IZh0M</t>
  </si>
  <si>
    <t>Report an outage at any time: IVR phone system, 901-465-3591 or Online: https://t.co/JOffT4TY5m and App CECPoweup https://t.co/l2EPwOzOJ9</t>
  </si>
  <si>
    <t>@TheView here ugo again.BNg 1/2 Okla Chickasaw IF Natives boycotted blackorwhite as u call it movies WTH wld WEWATCHTHE2MOVIESw/ourraceinem.</t>
  </si>
  <si>
    <t>🔊🔊🔊Get your nominations in! We're crossing our fingers for Best Casino and Kitchen 44 for Best Overall Dining!  https://t.co/rmUvz47XfK</t>
  </si>
  <si>
    <t>@BetaRaySteve It should, but I'm Chickasaw, which is one of two tribes that actually sold their brother tribes into slavery for land. #TMYK</t>
  </si>
  <si>
    <t>(MD) Physician - Chickasaw, AL https://t.co/zv0p84EMYG</t>
  </si>
  <si>
    <t>(MD) Family Practitioner - Chickasaw, AL https://t.co/ThqDGFHLXo</t>
  </si>
  <si>
    <t>(MD) Internal Medicine Physician - Chickasaw, AL https://t.co/IhGKM6cQmG</t>
  </si>
  <si>
    <t>(MD) Hospitalist - Chickasaw, AL https://t.co/s0KT4bLZnt</t>
  </si>
  <si>
    <t>(MD) Nocturnist - Chickasaw, AL https://t.co/x1HoNDbXys</t>
  </si>
  <si>
    <t>(MD) Geriatric Physician - Chickasaw, AL https://t.co/xGc7VUVHFo</t>
  </si>
  <si>
    <t>#hrjobs #hr #humanresources #jobs Administrative Support I - FDA (IDIQ-01283) - Chickasaw Na.. visit → https://t.co/C2pSgij37w</t>
  </si>
  <si>
    <t>https://t.co/fmpeKqqEMz - Chickasaw County agencies submit requests for United Way assistance https://t.co/Mn7hdqLCgd</t>
  </si>
  <si>
    <t>RT @Chickasaw: Where can you find tamales &amp;amp; BBQ in Colbert? Why, at Williams Old Style BBQ. #TownTipTuesday https://t.co/YCi9I8EGRs https:/…</t>
  </si>
  <si>
    <t>RT @MarySarahMusic: The Mary Sarah Music #BOOM Daily is out! https://t.co/MAahBKQAej Stories via @Chickasaw @krischris519 @Dwlr3</t>
  </si>
  <si>
    <t>Looking for fuck friend in Chickasaw-AL-USA #adventure #singles #adult https://t.co/pT6FFoRKJn https://t.co/rNU02bAKzj</t>
  </si>
  <si>
    <t>Getting to speak to young Chickasaw students about how great East Central is and how to stay involved with the culture. So amazing 😊</t>
  </si>
  <si>
    <t>Fuck contacts in Chickasaw-AL-USA #seeking #fun #fuckbuddy https://t.co/jQNxy0l2IU https://t.co/oO4YeIcHGg</t>
  </si>
  <si>
    <t>.@Chickasaw can I get a discount if I come decked out in @vineyardvines?</t>
  </si>
  <si>
    <t>ken_ragsdale, Aún no le has dado al Swirl? ( ͡° ͜ʖ ͡°) #DaleAlSwirl! https://t.co/B4cTSdZGoM</t>
  </si>
  <si>
    <t>#Crossfit Highlight : It's Official!! Newest member of Crossfit Chickasaw!☺️ #crossfit #crossfitmember #crossfitadd… https://t.co/X2vjhlRlFk</t>
  </si>
  <si>
    <t>lifeSTYLEofYou: #Crossfit Highlight : It's Official!! Newest member of Crossfit Chickasaw!☺️ #crossfit #crossfitme… https://t.co/I3hXm3dHky</t>
  </si>
  <si>
    <t>BeachRdyFitness: lifeSTYLEofYou: #Crossfit Highlight : It's Official!! Newest member of Crossfit Chickasaw!☺️ #cro… https://t.co/I3hXm3dHky</t>
  </si>
  <si>
    <t>"it's like the chickasaw"</t>
  </si>
  <si>
    <t>RT @CoachBev82: @dayne_brown thanks for stopping by Chickasaw High School today Coach.  We appreciate you. #SMTTT</t>
  </si>
  <si>
    <t>Receipt to Revolutionary War General Andrew Pickens for Chickasaw Indian Land  https://t.co/Hwl66MJR0i https://t.co/hZyWsu4d3r</t>
  </si>
  <si>
    <t>Receipt to Revolutionary War General Andrew Pickens for Chickasaw Indian Land  https://t.co/jLXUOtbN8K https://t.co/DJFoow60Ni</t>
  </si>
  <si>
    <t>Beautiful place, affordable and ready to move into!  Call me with questions, and please share this post!  Thank you! https://t.co/1HISLW9RV8</t>
  </si>
  <si>
    <t>Receipt to Revolutionary War General Andrew Pickens for Chickasaw Indian Land  https://t.co/fKUPvNJvKv https://t.co/83JdtZOFrI</t>
  </si>
  <si>
    <t>Food Network Champion Chef Opens Beavers Bend Restaurant -  https://t.co/4YTG25BY86    @Bourdain @DiscoverOK @Chickasaw @TravelOK</t>
  </si>
  <si>
    <t>According to the New Hampton Chickasaw County Tribune, a possible tragic accident.
https://t.co/UVsFk6eR1E https://t.co/pexZDCNbV1</t>
  </si>
  <si>
    <t>I'm at Chickasaw Oaks in Orlando, FL https://t.co/lRmyuEkfih</t>
  </si>
  <si>
    <t>RT @ChickasawNation: Feb. 1 is deadline for Chickasaw students to apply for education assistance for the Spring 2016 semester. Visit https:…</t>
  </si>
  <si>
    <t>Jack says that winter running is great at Chickasaw Trace. 15k race coming up in March.… https://t.co/FlHUZpillZ</t>
  </si>
  <si>
    <t>Chickasaw Mudd Puppies - Do You Remember https://t.co/FuwQ6sOcFI</t>
  </si>
  <si>
    <t>@LetsNotHateee 😂 in Chickasaw?</t>
  </si>
  <si>
    <t>Three people were killed in a crash involving a semi Tuesday in Chickasaw County https://t.co/5RJm1QGFT6 https://t.co/JXSrr4lkf9</t>
  </si>
  <si>
    <t>Three Killed in Chickasaw County Crash: CHICKASAW COUNTY, Iowa — Three people were killed in an accident in… https://t.co/2pqStT8ATa</t>
  </si>
  <si>
    <t>Three #Killed in Chickasaw County Crash - Jan 20 @ 7:41 AM ET  https://t.co/PxvRtwtaWK</t>
  </si>
  <si>
    <t>Three Killed in Chickasaw County Crash https://t.co/CoFGkSiLui https://t.co/YUDYewSP8N</t>
  </si>
  <si>
    <t>Three people killed, two others injured in Chickasaw County crash https://t.co/8ZokaBWaTX</t>
  </si>
  <si>
    <t>12Oz Rayon Wetmop CHICKASAW &amp;amp; LITTLE ROCK BROOM WORKS Wet Mops 00404 - https://t.co/p1LkTpqwNd</t>
  </si>
  <si>
    <t>3 dead and 2 more hurt after broadside crash in Chickasaw County: https://t.co/gryHgccsQM https://t.co/uFNl841pl3</t>
  </si>
  <si>
    <t>Roads are still slick from the snow last night. #CVnews https://t.co/u7Ci6VvyVK</t>
  </si>
  <si>
    <t>https://t.co/bBjcEHkvsa https://t.co/MiqATyaCig</t>
  </si>
  <si>
    <t>Leroy and Washington Co stayed in Class 2A, Region 1 and are joined by Chickasaw, Choctaw Co, J.U. Blacksher, Saint Luke’s and So Choctaw.</t>
  </si>
  <si>
    <t>@Atheist_Roo @LaloDagach @SpikeLee why aren't there any Native American nominees. Their voices are lost. Chickasaw represent!</t>
  </si>
  <si>
    <t>RT @ChickasawNation: Happy Museum Selfie Day! The Chickasaw Cultural Center is a favorite place to share a #MuseumSelfie. https://t.co/PGbx…</t>
  </si>
  <si>
    <t>its such a blessing being Chickasaw ❤❤❤</t>
  </si>
  <si>
    <t>Crash kills three in Chickasaw County: https://t.co/sEwRNlLEp9</t>
  </si>
  <si>
    <t>Crash kills three in Chickasaw County: https://t.co/aNkNZ4M2nE</t>
  </si>
  <si>
    <t>Winter Storm Watch for Chickasaw and Monroe County in MS until 6:00pm CST Friday. -NMSCAS Online: https://t.co/LZk4yHJb4Q</t>
  </si>
  <si>
    <t>Winter Storm Watch for Chickasaw and Monroe County in MS until 6:00pm Friday. - Radar: https://t.co/8GoPzX8ICy</t>
  </si>
  <si>
    <t>Winter Storm Watch includes following counties: Alcorn, Benton, Calhoun, Chickasaw, Coahoma, De Soto, Itawamba, Lafayette, Lee #msuwx(1/2)</t>
  </si>
  <si>
    <t>@chipotalosa Thank you. I am writing a piece on Oklahoma City's Sandtown neighborhood, which was settled by Chickasaw Freedmen in 1885.</t>
  </si>
  <si>
    <t>@s_r_s Chickasaw Freedmen weren't U.S. citizens until 40 years after emancipation.</t>
  </si>
  <si>
    <t>@s_r_s if you have any more questions let me know, I'm a Chickasaw Freedmen and half my family are enrolled in the tribe.</t>
  </si>
  <si>
    <t>RT @WCBINEWS: WINTER STORM WATCH FOR TIPPAH-ALCORN-TISHOMINGO-
PRENTISS LAFAYETTE-UNION-PONTOTOC-LEE MS-
ITAWAMBA YALOBUSHA-CALHOUN-CHICKAS…</t>
  </si>
  <si>
    <t>Get ready for Mardi Gras with a tanning bed from Spa and Tub! Chickasaw, AL &amp;amp; Gautier, MS. https://t.co/LmBrpmYXUK https://t.co/AoUTg9VGoY</t>
  </si>
  <si>
    <t>#Chickasaw &amp;amp; #LittleRock #18b Blended Yarn Toy Mop, 24" Highlights: Size: 24" Blended Yarn Red Handle Chickasaw https://t.co/VUmXprRZr7</t>
  </si>
  <si>
    <t>#Chickasaw &amp;amp; #LittleRock #18 Toy Broom-Handle, 24" Highlights: 2-Sewn Corn/sotol 24" Red Handle Chickasaw &amp;amp; Little https://t.co/A9w1DyC3Tk</t>
  </si>
  <si>
    <t>RT houseware_deals #Chickasaw &amp;amp; #LittleRock #18b Blended Yarn Toy Mop, 24" Highlights: Size: 24" Blended Yarn Red … https://t.co/nz2KdicRcO</t>
  </si>
  <si>
    <t>RT houseware_deals #Chickasaw &amp;amp; #LittleRock #18 Toy Broom-Handle, 24" Highlights: 2-Sewn Corn/sotol 24" Red Handle… https://t.co/WpemxGPOJ6</t>
  </si>
  <si>
    <t>Chickasaw County agencies submit requests for United Way assistance https://t.co/oeCzRBc39U</t>
  </si>
  <si>
    <t>Investigation results in several drug-related arrests https://t.co/tDXHTJY1MN | Four face drug charges in Chickasaw County.</t>
  </si>
  <si>
    <t>RT @ChickasawNation: Chickasaw bow maker lives off the grid, despite notoriety. https://t.co/hvcBoiST61 https://t.co/8ZMOrO81kC</t>
  </si>
  <si>
    <t>Events: Sierra Club-Chickasaw Group will host a public input forum on Memphis-area transportation needs Thursday,… https://t.co/KVPJvcfYTB</t>
  </si>
  <si>
    <t>Add some sweetness to your day with a delicious treat of Bedré Chocolate, made by the Chickasaw Indian tribe.
We... https://t.co/vIW42ZJK22</t>
  </si>
  <si>
    <t>Chickasaw County agencies submit requests for United Way assistance: By Floyd Ingram Chickasaw Journal HOUSTON... https://t.co/JwrdIoOeds</t>
  </si>
  <si>
    <t>Investigation results in several drug-related arrests: By Floyd Ingram Chickasaw Journal CHICKASAW COUNTY – Th... https://t.co/RmXwFn9nd9</t>
  </si>
  <si>
    <t>RT @Chickasaw: Psst, enter to win our @OKCabins giveaway from now until Jan. 26 here: https://t.co/tY8SliewXs. https://t.co/KhCGEtIyPw</t>
  </si>
  <si>
    <t>Chickasaw https://t.co/AH2fN1QAJ0</t>
  </si>
  <si>
    <t>RT @Chickasaw: On your mark, get set...head to Ardmore this weekend for the Monster Truck Rally! https://t.co/xAFdxcBbxZ https://t.co/Mh3HU…</t>
  </si>
  <si>
    <t>"If a Chickasaw man marries a woman who is half Potawatomi and half Hualapai, what do you call their kids? Chicken Pot Pie. " -Dr. Tiff. Lee</t>
  </si>
  <si>
    <t>Six arrested on drug charges in Chickasaw County: https://t.co/dFr2O5rw96 Have all been arrested on drug charges... https://t.co/kMOLrAgSYz</t>
  </si>
  <si>
    <t>Chickasaw bowyer lives off the grid despite notoriety https://t.co/EyW5cCPWzU</t>
  </si>
  <si>
    <t>{1^20^16}:: paint your world 🔮🖖🏻 @ Chickasaw State Park https://t.co/apUdA4alPu</t>
  </si>
  <si>
    <t>Chickasaw County Child by Bobbie Gentry from the album Ode to Billie Joe</t>
  </si>
  <si>
    <t>Electrical Services Chickasaw, AL | Papa's Electric, Chickasaw - 24 Hour... https://t.co/6bS0kAAqBa #ElectricalServicesAlabama</t>
  </si>
  <si>
    <t>What do you mean by "Native Americans"? Cherokee? Iroquois? Chickasaw? @7h0th @Spectricide @ctown4life24</t>
  </si>
  <si>
    <t>RT @wave3news: Homicide investigation underway in Chickasaw neighborhood, https://t.co/Ws0YjfBzFz #wave3news https://t.co/b6sAIORRPe</t>
  </si>
  <si>
    <t>#SuspiciousVehicle at Lake Underhill Rd &amp;amp; S Chickasaw Trail. #orlpol #ocso</t>
  </si>
  <si>
    <t>Boys for flirting in Chickasaw-AL-USA #escapade #men #free https://t.co/W8fWodvaEi https://t.co/9aGOT3DZ0X</t>
  </si>
  <si>
    <t>Accident with injuries sb 65 near overpass towards Chickasaw. @fmtalk1065</t>
  </si>
  <si>
    <t>Accident with injuries sb 65 near overpass towards Chickasaw. @92ZEW @WNSP</t>
  </si>
  <si>
    <t>RT @ftrkane: Accident with injuries sb 65 near overpass towards Chickasaw. @92ZEW @WNSP</t>
  </si>
  <si>
    <t>Retweeted Coastal Traffic (@ftrkane):
Accident with injuries sb 65 near overpass towards Chickasaw. @92ZEW @WNSP</t>
  </si>
  <si>
    <t>I'm at City of Chickasaw in Chickasaw, AL https://t.co/7QmwedM58X</t>
  </si>
  <si>
    <t>I'm at City of Chickasaw in Chickasaw, AL https://t.co/xJtJetcaIO</t>
  </si>
  <si>
    <t>Looking for fuck friend in Chickasaw-AL-USA #adventure #singles #adult https://t.co/xOqjcxeTht https://t.co/BWAz22Ainu</t>
  </si>
  <si>
    <t>Fuck contacts in Chickasaw-AL-USA #seeking #fun #fuckbuddy https://t.co/PPJgn9JHuO https://t.co/vhQmksIeGR</t>
  </si>
  <si>
    <t>1875  map Maple Grove Herd Cedar Co New Hampton Chickasaw Co IOWA 194 https://t.co/7h6tBb1WRo https://t.co/PYGZlWSCmn</t>
  </si>
  <si>
    <t>They say redbones are cray, &amp;amp; I believe it. Im red because I'm Choctaw and Chickasaw and I HELLA WANNA SCALP A MOTHERFUCKER</t>
  </si>
  <si>
    <t>@scavendish But holy shit, The Nations is a newish racist thing, not some awesome old nod to the Chickasaw.</t>
  </si>
  <si>
    <t>who live/lived there in living memory that doesn't involve misunderstanding where the Chickasaw lived, I'd love to hear it.</t>
  </si>
  <si>
    <t>RT @ChickasawNation: Happy #NationalHugDay from the Chickasaw Kids! View games, activities and more at https://t.co/MyC3DqQNcB. https://t.c…</t>
  </si>
  <si>
    <t>Fitch Affirms Chickasaw Health System (OK) Rev Bonds at 'BBB'; Outlook Stable https://t.co/5CFiRapWvo</t>
  </si>
  <si>
    <t>Fitch Affirms Chickasaw Health System (OK) Rev Bonds at 'BBB'; Outlook Stable https://t.co/hYcMUrZ0GG</t>
  </si>
  <si>
    <t>Fitch Affirms Chickasaw Health System (OK) Rev Bonds at 'BBB'; Outlook Stable https://t.co/jBORxCaDAL</t>
  </si>
  <si>
    <t>This #Retail #job might be a great fit for you: Store Sales Associate - Chickasaw, AL - https://t.co/YrgcOuO7Cz #Chickasaw, AL #Hiring</t>
  </si>
  <si>
    <t>@f8inMemphis Awesome! I live right around the corner from there.  Chickasaw Ordnance Works.</t>
  </si>
  <si>
    <t>.@Julianamills221 That is so funny, fr. Also that woman in the pic is Chickasaw &amp;amp; one of my relations. ♥</t>
  </si>
  <si>
    <t>#HappyBirthday https://t.co/bMbEldXqDZ</t>
  </si>
  <si>
    <t>RT @Chickasaw: A one night stay in Feb. at @OKCabins could be yours if you enter to win here: https://t.co/tY8SliewXs https://t.co/jJHE3Ore…</t>
  </si>
  <si>
    <t>@Candy_Cane77 the Chickasaw national recreation area is one of the most beautiful places I've ever seen. You should check it out. :D</t>
  </si>
  <si>
    <t>1 of 4 shooting scenes in Louisville last night - this one a homicide in the Chickasaw neighborhood. https://t.co/jGevdYX08i</t>
  </si>
  <si>
    <t>RT @LaurenWAVE3TV: 1 of 4 shooting scenes in Louisville last night - this one a homicide in the Chickasaw neighborhood. https://t.co/jGevdY…</t>
  </si>
  <si>
    <t>Homicide investigation underway in Chickasaw neighborhood, https://t.co/Ws0YjfBzFz #wave3news https://t.co/b6sAIORRPe</t>
  </si>
  <si>
    <t>Man dies after being stabbed at home in Chickasaw neighborhood, https://t.co/Ws0YjfTax7 #wave3news https://t.co/ppzHFz814T</t>
  </si>
  <si>
    <t>@DavidMaxedon @mrturnbow @guinness4ever61 @whiskey_girl33 I hunt Chickasaw which isn't far,there is farm land,but mostly wooded.</t>
  </si>
  <si>
    <t>Weekend home. (@ Chickasaw Oaks in Orlando, FL) https://t.co/XQTwvYBpcM</t>
  </si>
  <si>
    <t>Traffic fatality EB State Road 408 just past Chickasaw Trail, 3 right lanes blocked, delays back to Goldenrod #CFLDrive #traffic</t>
  </si>
  <si>
    <t>https://t.co/rRLzIT4ogf | Six arrested on drug charges in Chickasaw County https://t.co/DQkHQjaKkg</t>
  </si>
  <si>
    <t>A new tornado watch has been issued for Chickasaw, Mississippi #Chickasaw #hurricane https://t.co/Gux4BwJZHL</t>
  </si>
  <si>
    <t>A new tornado watch has been issued for Chickasaw, Mississippi #Chickasaw #hurricane https://t.co/Gux4Bx1B6l</t>
  </si>
  <si>
    <t>Think ole Matt got snow mixed up with rain for Chickasaw county..</t>
  </si>
  <si>
    <t>RT @SimpleWeatherMS: Updated: Winter Weather Advisory in effect from Friday morning for Chickasaw, Itawamba and Lee Counties #mswx https://…</t>
  </si>
  <si>
    <t>Craft Whiskey 4 Vintage Chickasaw Manufacturing Whiskey Bar Glasses Furniture:  $15.00 (0 Bids)End Date: Sunda... https://t.co/bsNxDlZKpU</t>
  </si>
  <si>
    <t>2011 S Parks Quarter Chickasaw Recreation Area Gem Proof Deep Cameo 90% Silver https://t.co/MW41Io3889 #silver #junksilver #coins #us #bul…</t>
  </si>
  <si>
    <t>2011 Chickasaw ATB America the Beautiful 5oz .999 Silver Coin In AirTite Cap https://t.co/zdVtDKQtpw #silver #junksilver #coins #us #bulli…</t>
  </si>
  <si>
    <t>2011 P ATB 5 Ounce Silver Uncirculated Coin, Chickasaw, NP10, COA, Mint Box https://t.co/1TxUzLh8tJ #silver #junksilver #coins #us #bullion</t>
  </si>
  <si>
    <t>2011-P CHICKASAW 5 Oz Silver Coin America the Beautiful NP10 w/Box  https://t.co/vgoEK0O4RZ #silver #junksilver #coins #us #bullion</t>
  </si>
  <si>
    <t>Winter Storm Watch in effect from early Friday for Alcorn, Benton, Calhoun and Chickasaw Counties in MS #mswx https://t.co/WhwdWytRDX</t>
  </si>
  <si>
    <t>Dense Fog Advisory in effect from Midnight for Alcorn, Benton, Calhoun, Chickasaw and Itawamba Counties in MS #mswx https://t.co/falgknS8bN</t>
  </si>
  <si>
    <t>Winter Weather Advisory in effect from Friday evening for Chickasaw, Itawamba, Lee and Monroe Counties in MS #mswx https://t.co/gqpgJ06aOv</t>
  </si>
  <si>
    <t>Updated: Winter Weather Advisory in effect from Friday morning for Chickasaw, Itawamba and Lee Counties in MS #mswx https://t.co/2AplgUApxn</t>
  </si>
  <si>
    <t>Updated: Winter Weather Advisory in effect from 9 AM for Chickasaw, Itawamba, Lee and Monroe Counties in MS #mswx https://t.co/tVIG7GFzNY</t>
  </si>
  <si>
    <t>Winter Storm Watch in effect from early Friday for Alcorn, Benton, Calhoun, Chickasaw and Coahoma Counties #mswx https://t.co/a55NgnWMRh</t>
  </si>
  <si>
    <t>Dense Fog Advisory in effect from Midnight for Alcorn, Benton, Calhoun, Chickasaw and Itawamba Counties #mswx https://t.co/vICkvARb5X</t>
  </si>
  <si>
    <t>Updated: Winter Storm Watch in effect from early Friday for Chickasaw, Itawamba, Lee and Monroe Counties #mswx https://t.co/YIo6JaIlBW</t>
  </si>
  <si>
    <t>Winter Weather Advisory in effect from Friday evening for Chickasaw, Itawamba, Lee and Monroe Counties #mswx https://t.co/RCLprdEXsx</t>
  </si>
  <si>
    <t>Updated: Winter Weather Advisory in effect from Friday morning for Chickasaw, Itawamba and Lee Counties #mswx https://t.co/aAMLiUgoDR</t>
  </si>
  <si>
    <t>Updated: Winter Weather Advisory in effect from 9 AM for Chickasaw, Itawamba, Lee and Monroe Counties #mswx https://t.co/xsilUeATCw</t>
  </si>
  <si>
    <t>Updated: Winter Weather Advisory in effect from 6 AM for Chickasaw, Itawamba, Lee and Monroe Counties #mswx https://t.co/znatkTQYKA</t>
  </si>
  <si>
    <t>"Been sleeting 30 minutes and still is in thorn community 5 miles west of Houston." Jennifer in Chickasaw county. @NWSMemphis</t>
  </si>
  <si>
    <t>BIGG CHICKASAW MY HOOD (OFFICIAL VIDEO) https://t.co/HJaiXH1wYW via @YouTube</t>
  </si>
  <si>
    <t>Pattern Tiled Farm in Chickasaw County - 96.57 acres, m/l, with 86.1 crop acres in Ionia, Iowa. https://t.co/2X3FdIwLu8</t>
  </si>
  <si>
    <t>Boys for flirting in Chickasaw-AL-USA #escapade #men #free https://t.co/8v2rpkLOsc https://t.co/joj0TkTcfY</t>
  </si>
  <si>
    <t>The makeup day for January 22nd that was missed due to inclement weather has been scheduled for Friday, February... https://t.co/8gJeMr0DRK</t>
  </si>
  <si>
    <t>MEG cancels Dense Fog Advisory for Alcorn, Benton, Calhoun, Chickasaw, Itawamba, Lafayette, Lee, Marshall, Mo... https://t.co/DxOhXmpXQV</t>
  </si>
  <si>
    <t>MEG continues Winter Weather Advisory for Chickasaw, Itawamba, Lee, Monroe [MS] till Jan 22, 6:00 PM CST https://t.co/wa2QHxkw4T</t>
  </si>
  <si>
    <t>At 10:32 AM, 5 ENE Houlka [Chickasaw Co, MS] PUBLIC reports SNOW of M0.0 INCH #MEG https://t.co/JNpli36N6N</t>
  </si>
  <si>
    <t>MEG cancels Winter Weather Advisory for Chickasaw, Itawamba, Lee, Monroe [MS] https://t.co/0MDMFeEzTh</t>
  </si>
  <si>
    <t>NWS has issued a Winter Weather Message for Tishomingo, Prentiss, Lee, Itawamba, Chickasaw &amp;amp; Monroe Counties until 11:15 PM</t>
  </si>
  <si>
    <t>NWS has issued a Winter Weather Message for Tishomingo, Prentiss, Lee, Itawamba, Chickasaw &amp;amp; Monroe Counties until 04:30 AM</t>
  </si>
  <si>
    <t>NWS has issued a Winter Weather Message for Lee, Itawamba, Chickasaw &amp;amp; Monroe Counties until 05:00 PM</t>
  </si>
  <si>
    <t>NWS has issued a Winter Weather Message for Lee, Itawamba, Chickasaw &amp;amp; Monroe Counties until 01:15 PM</t>
  </si>
  <si>
    <t>RT @Chickasaw: Raise your hand if you're ready to see cars do this tonight in Ardmore! https://t.co/EQGJlZ0P7n https://t.co/7hkE0RN7ox</t>
  </si>
  <si>
    <t>MEG issues Dense Fog Advisory valid at Jan 21, 12:00 AM CST for Alcorn, Benton, Calhoun, Chickasaw, Itawamba,… https://t.co/mA5Dhbwctc</t>
  </si>
  <si>
    <t>MEG extends time of Winter Storm Watch valid at Jan 22, 12:00 AM CST for Chickasaw, Itawamba, Lee, Monroe,… https://t.co/NS4lrkDepe</t>
  </si>
  <si>
    <t>MEG cancels Dense Fog Advisory for Alcorn, Benton, Calhoun, Chickasaw, Itawamba, Lafayette, Lee, Marshall, Monroe,… https://t.co/ooQxIeHQ0b</t>
  </si>
  <si>
    <t>MEG issues Winter Weather Advisory valid at Jan 22, 6:00 PM CST for Chickasaw, Itawamba, Lee, Monroe, Prentiss,… https://t.co/WRj8dD3xQK</t>
  </si>
  <si>
    <t>MEG corrects Winter Weather Advisory valid at Jan 22, 6:00 PM CST for Chickasaw, Itawamba, Lee, Monroe, Prentiss,… https://t.co/fL3s4wMkU8</t>
  </si>
  <si>
    <t>MEG continues Winter Weather Advisory valid at Jan 22, 6:00 PM CST for Chickasaw, Itawamba, Lee, Monroe, Prentiss,… https://t.co/INR1uCWSmZ</t>
  </si>
  <si>
    <t>MEG extends time of Winter Weather Advisory valid at Jan 22, 9:00 AM CST for Chickasaw, Itawamba, Lee, Monroe,… https://t.co/y8Vuq4p6sq</t>
  </si>
  <si>
    <t>5 ENE Houlka [Chickasaw Co, MS] PUBLIC reports SNOW of M0.0 INCH at 10:32 AM CST -- LIGHT DUSTING OF SNOW MAINLY ON… https://t.co/TPyBxTp27X</t>
  </si>
  <si>
    <t>MEG cancels Winter Weather Advisory for Chickasaw, Itawamba, Lee, Monroe [MS] https://t.co/eMY6hqjAfz</t>
  </si>
  <si>
    <t>I grow up in the Shawnee neighborhood and Portland &amp;amp; Chickasaw played an equal part in my upbringing  https://t.co/wRg4ji0BGO</t>
  </si>
  <si>
    <t>24x36 Poster; Sikorsky H-19 Chickasaw Helicopter Korean War 1953 https://t.co/YYqBuP5fUi https://t.co/HPZvNxizpx</t>
  </si>
  <si>
    <t>@steezmayra_ you work now at the Chickasaw one right?</t>
  </si>
  <si>
    <t>https://t.co/tiOrcwU0Fm - Payday Loans in Chickasaw, AL | Cash Advance Chickasaw</t>
  </si>
  <si>
    <t>I'm at Renaissance Charter School at Chickasaw Trail in Orlando, FL https://t.co/yjqZhPerWp</t>
  </si>
  <si>
    <t>I'm at Renaissance Charter School at Chickasaw Trail in Orlando, FL https://t.co/xJMnb5gEeL</t>
  </si>
  <si>
    <t>RT @Chickasaw: It'll be a cold one tomorrow for the @ChickasawNPS bald eagle watch. Make sure to bundle up! https://t.co/lGqmJmq4hq https:/…</t>
  </si>
  <si>
    <t>The January Saturday Night Movies at the Chickasaw Cultural Center schedule is: 
 Jan. 23: Tomorrowland
 Jan. 30:... https://t.co/p51H1eLXeM</t>
  </si>
  <si>
    <t>JV Boys Basketball loses a tough one to Chickasaw 20-19. 
@Satsuma_High #GatorPride</t>
  </si>
  <si>
    <t>Varsity Girls Basketball
Satsuma      9
Chickasaw  5
End of 1st qtr
@Satsuma_High</t>
  </si>
  <si>
    <t>RT @chickasawtv: This Month in History: 41st anniversary of the Indian Self-Determination Act: https://t.co/lHclfHidRY https://t.co/o9wSkmG…</t>
  </si>
  <si>
    <t>Deck Repair Chickasaw, Alabama | Papa's Deck Services - Free In-Home Estimate https://t.co/tMcwWwxAtx
 #Alabama #DeckRepairAL</t>
  </si>
  <si>
    <t>@TheRealYoG And yet when the people of Ireland were starving the Chickasaw people shared what they had to help. We have never forgotten that</t>
  </si>
  <si>
    <t>RT @marbethflies: @TheRealYoG And yet when the people of Ireland were starving the Chickasaw people shared what they had to help. We have n…</t>
  </si>
  <si>
    <t>Looking for fuck friend in Chickasaw-AL-USA #adventure #singles #adult https://t.co/kUxD6wo88Y https://t.co/e4XdqpwWoT</t>
  </si>
  <si>
    <t>Fuck contacts in Chickasaw-AL-USA #seeking #fun #fuckbuddy https://t.co/JyKFbuz7qN https://t.co/hvVCI7aihe</t>
  </si>
  <si>
    <t>@dayne_brown thanks for stopping by Chickasaw High School today Coach.  We appreciate you. #SMTTT</t>
  </si>
  <si>
    <t>RT @ChickasawNation: “I keep a foot in both worlds. I've found a place with the Chickasaw and the Kiowa; a place in the modern world and in…</t>
  </si>
  <si>
    <t>Excited about what we are doing at Chickasaw High School. Time to embark on the next step.  #Embrace2A #HatchetsUp</t>
  </si>
  <si>
    <t>The Official Chickasaw Chieftain football schedule will be released Wednesday.  #HatchetsUp</t>
  </si>
  <si>
    <t>RT @CoachBev82: Excited about what we are doing at Chickasaw High School. Time to embark on the next step.  #Embrace2A #HatchetsUp</t>
  </si>
  <si>
    <t>RT @CoachBev82: The Official Chickasaw Chieftain football schedule will be released Wednesday.  #HatchetsUp</t>
  </si>
  <si>
    <t>Send 🚑 to Chickasaw help</t>
  </si>
  <si>
    <t>RT @Chickasaw: Grab that big cup of coffee &amp;amp; enter to win our @OKCabins night stay. https://t.co/tY8SliewXs https://t.co/jaBwphyvVw</t>
  </si>
  <si>
    <t>Hand beaded Rebock shoes... created by Millinda Houlette, Cherokee/Chickasaw artist, Arkansas...#yvr #vancity #shoplocal</t>
  </si>
  <si>
    <t>RT @ChickasawNation: Feb. 5 is the deadline to apply for Chickasaw Foundation scholarships and fellowships. Apply at https://t.co/n3T3Eyw4T…</t>
  </si>
  <si>
    <t>Te Ata: A JudyLee Oliva Production https://t.co/uIQ2N3UyjG</t>
  </si>
  <si>
    <t>Atlanta Blackstar article with a photo of Sitting Bull for a section on the Chickasaw. #headdesk</t>
  </si>
  <si>
    <t>Listening to Our Grandmothers' Stories: The Bloomfield Academy for Chickasaw Fem https://t.co/NfANjcQF6c https://t.co/1MqHnro049</t>
  </si>
  <si>
    <t>#DUI #Attorney #Chickasaw, #Alabama - DUI #Lawyer Help Chickasaw, AL #Drunk #Driving Arrest
https://t.co/1YIEv1oyHX</t>
  </si>
  <si>
    <t>Love my Indian sweater #chickasaw https://t.co/q1xDE9PWE1</t>
  </si>
  <si>
    <t>I'm at Chickasaw Bricktown Ballpark - @okcredhawks in Oklahoma City, OK https://t.co/fIAQr1K7D0</t>
  </si>
  <si>
    <t>RT @Chickasaw: Have you swung by our booth at the #ChicagoTravelShow yet? We’ve got travel guides, chocolate &amp;amp; luggage tags! https://t.co/4…</t>
  </si>
  <si>
    <t>2011 Chickasaw 5 Oz America The Beautiful .999 Silver Bullion Coin NGC MS69 DPL https://t.co/FaShqQURUx … … …  @eBay https://t.co/svjv6O10vo</t>
  </si>
  <si>
    <t>2011 Chickasaw 5 Oz America The Beautiful 999 Silver Bullion Coin NGC MS69 DPL https://t.co/FaShqRctj7 … … … … @eBay https://t.co/u3yyGLsnrU</t>
  </si>
  <si>
    <t>RT @_Missmovin0n: Te Ata, actriz nativa americana Chickasaw creadora de shows centrados alrededor de su folclore. #MujeresBrillantes https:…</t>
  </si>
  <si>
    <t>Chickasaw proud. What I was longin' for Got damn! https://t.co/IHLcMTRRjB</t>
  </si>
  <si>
    <t>CHICKASAW MUDD PUPPIES WHITE DIRT 1990 HOLLAND PRESSED LP *NEAR MINT THROUGHOUT https://t.co/gHoGmShwvz https://t.co/zORlUoXq2x</t>
  </si>
  <si>
    <t>RT @Chickasaw: A night stay for you &amp;amp; your Valentine is only a click away. https://t.co/tY8SliewXs https://t.co/I3IKm5RfJP</t>
  </si>
  <si>
    <t>As a 1/8th Chickasaw Indian, I can't wait to buy a house and tell the realtor that I'm happy to have my land back</t>
  </si>
  <si>
    <t>RT @ChickasawNation: 172 yrs ago, former Gov. Benjamin Burney was born on a steamboat bound for Indian Territory. https://t.co/KqyPb523QB h…</t>
  </si>
  <si>
    <t>RT @Chickasaw: Happy #NationalPieDay! I'll be celebrating with my favorite, Arbuckle Mountain Original Fried Pies. 😍 https://t.co/swsIvSxOOy</t>
  </si>
  <si>
    <t>Time for backroads and Chickasaw with some folks! If anybody wants to go, holler!!</t>
  </si>
  <si>
    <t>If I can talk boys that's not around in this big Circle known as Monroe county , Chickasaw county , &amp;amp; lee county</t>
  </si>
  <si>
    <t>As a Franco-German-Jewish-English-Scottish-Irish-Welsh-Cherokee-Chickasaw American, I suggest Ms. Pierson go back to Europe for purebloods.</t>
  </si>
  <si>
    <t>󾠌 Congratulations to TSO shooters Kyle Willis &amp;amp; David Gunning on their shoot tonight in Pins Class at Chickasaw... https://t.co/75JdEdAM07</t>
  </si>
  <si>
    <t>Sustainable &amp;amp; Fun Tips is out! https://t.co/1Qe91oWfRx Stories via @HealthyFellow @Chickasaw @esjaysboutique</t>
  </si>
  <si>
    <t>Toilet Repair Chickasaw, AL | Chickasaw Toilet Repair Pros - Free In-Home Estimate https://t.co/IqlNBUNaDK
 #ToiletRepair</t>
  </si>
  <si>
    <t>RT JamesMowlowski Toilet Repair Chickasaw, AL | Chickasaw Toilet Repair Pros - Free In-Home Estimate https://t.co/7CcpaaP7Rr
 #ToiletRepair</t>
  </si>
  <si>
    <t>#ManDown at E Colonial Dr &amp;amp; N Chickasaw Trail. #orlpol #ocso</t>
  </si>
  <si>
    <t>Bedre chocolate, of course! Best chocolate anywhere! @BedreChocolate Look out, Belgium, Chickasaw Nat is a contender https://t.co/SyzUGxsSAJ</t>
  </si>
  <si>
    <t>2011-S Silver 25C NGC PF-69 Olympic/Glacier/Chickasaw 3-Coins https://t.co/z414vJqcRu https://t.co/0bdZwQrL6y</t>
  </si>
  <si>
    <t>@HelanMBack My Grandfather is part Cherokee Chickasaw Indian thus I am as well these are known as the the Civilized Tribes</t>
  </si>
  <si>
    <t>@mainyacmuzic1 _x000D_ 🙏Bigg Chickasaw🍁_x000D_ 💜Lowest Price and Free Shipping🈵_x000D_ ♣Web-site:https://t.co/y3ZLbxZH6C👲 https://t.co/5dyhXMGSDp</t>
  </si>
  <si>
    <t>Accident 65 SB just North of Chickasaw Exit</t>
  </si>
  <si>
    <t>2.5 mi backup 65 SB due to accident just N of Chickasaw</t>
  </si>
  <si>
    <t>Accident 65 NB just South of Chickasaw Creek Bridge between Exit 10 and 13</t>
  </si>
  <si>
    <t>Part of Metro Parks' plans for outdoor education programs in Shawnee, Chickasaw, and Portland Wharf Parks. https://t.co/Uf4Fa03Q5B</t>
  </si>
  <si>
    <t>Amazing Buck Franklin (1879–1960), and brother Matthew Franklin. Americans with Chickasaw and Africa https://t.co/M11lonl8St</t>
  </si>
  <si>
    <t>Buck Franklin (1879–1960), son of a Chickasaw freedman (emancipated slave) Buck Franklin (shown here https://t.co/N4z0sVkRSi</t>
  </si>
  <si>
    <t>#Job #Craigslist HELP WANTED (Memphis): Chickasaw Country Club 
One of Memphis most established Country Clubs ... https://t.co/cbZ1GykgNW</t>
  </si>
  <si>
    <t>RT @Cavedaddy: Rolling through Chickasaw National Park https://t.co/C9VHzELJsC</t>
  </si>
  <si>
    <t>RT @ECUTigerUpdates: The Fourth Annual Ramadan Symposium is this Thursday at 1pm at Chickasaw Business &amp;amp; Conference Center. https://t.co/AR…</t>
  </si>
  <si>
    <t>Rolling through Chickasaw National Park https://t.co/C9VHzELJsC</t>
  </si>
  <si>
    <t>RT @NCAI1944: Tribal Leader Discussion at the #TrustModernization w/ #Navajo #Chickasaw #StandingRock #TlingitHaida #Swinomish https://t.co…</t>
  </si>
  <si>
    <t>Patching Plaster Chickasaw County, Iowa | Mudco Drywall &amp;amp; Plastering https://t.co/GPyKBN0KzF</t>
  </si>
  <si>
    <t>Creek migration legend includes evidence Chickasaw were among Creek Confederacy say English records. Fascinating! https://t.co/SJonWcqzNd</t>
  </si>
  <si>
    <t>Chickasaw</t>
  </si>
  <si>
    <t>Chickasaw  https://t.co/7sypQL42wx</t>
  </si>
  <si>
    <t>Chickasaw  https://t.co/2mrd77lR40</t>
  </si>
  <si>
    <t>Peace to the Shawnee and Chickasaw outta KingTutKee/Kentake/Kentucky</t>
  </si>
  <si>
    <t>"The Chickasaw Experience In The Muscle Shoals" by Mr. Robert Perry, a Chickasaw Indian Elder. https://t.co/rPy84S3KqL</t>
  </si>
  <si>
    <t>RT @ecu_wesley: Hear Sister Rosemary @ 7 pm
@ the Chickasaw Business and Conference Center on ECU's campus tomorrow night! https://t.co/btk…</t>
  </si>
  <si>
    <t>A living legacy_ honored elder finds strength in her chickasaw heritage – ictmn. com: Irene Pettigr... https://t.co/EzWMGGinGm #donorship</t>
  </si>
  <si>
    <t>Winter Storm Watch Changed in Time for Tishomingo-MS, Prentiss-MS, Lee-MS, Itawamba-MS, Chickasaw-MS &amp;amp; Monroe-MS until 09:00 PM Fri #WX</t>
  </si>
  <si>
    <t>Winter Storm Watch Continued for Tishomingo-MS, Prentiss-MS, Lee-MS, Itawamba-MS, Chickasaw-MS &amp;amp; Monroe-MS until 09:00 PM Fri #WX</t>
  </si>
  <si>
    <t>Winter Storm Watch Upgraded for Tishomingo-MS, Prentiss-MS, Lee-MS, Itawamba-MS, Chickasaw-MS &amp;amp; Monroe-MS until 09:00 PM Fri #WX</t>
  </si>
  <si>
    <t>Winter Weather Advisory issued for Tishomingo-MS, Prentiss-MS, Lee-MS, Itawamba-MS, Chickasaw-MS &amp;amp; Monroe-MS until 12:00 AM Sat #WX</t>
  </si>
  <si>
    <t>Winter Weather Advisory Corrected for Tishomingo-MS, Prentiss-MS, Lee-MS, Itawamba-MS, Chickasaw-MS &amp;amp; Monroe-MS until 12:00 AM Sat #WX</t>
  </si>
  <si>
    <t>Winter Weather Advisory Changed in Time for Tishomingo-MS, Prentiss-MS, Lee-MS, Itawamba-MS, Chickasaw-MS &amp;amp; Monroe-MS until 12:00 AM Sat #WX</t>
  </si>
  <si>
    <t>Winter Weather Advisory Changed in Time for Lee-MS, Itawamba-MS, Chickasaw-MS &amp;amp; Monroe-MS until 06:00 PM Fri #WX</t>
  </si>
  <si>
    <t>Winter Weather Advisory Continued for Lee-MS, Itawamba-MS, Chickasaw-MS &amp;amp; Monroe-MS until 06:00 PM Fri #WX</t>
  </si>
  <si>
    <t>Winter Weather Advisory Cancelled for Lee-MS, Itawamba-MS, Chickasaw-MS &amp;amp; Monroe-MS Fri #WX</t>
  </si>
  <si>
    <t>Winter Weather Advisory issued for Mitchell-IA, Howard-IA, Winneshiek-IA, Floyd-IA, Chickasaw-IA, Fayette-IA,... https://t.co/8na3Tiytii</t>
  </si>
  <si>
    <t>Winter Weather Advisory Continued for Mitchell-IA, Howard-IA, Winneshiek-IA, Floyd-IA, Chickasaw-IA, Fayette-IA,... https://t.co/qHbxeEcWxL</t>
  </si>
  <si>
    <t>Winter Weather Advisory Continued for Mitchell-IA, Howard-IA, Floyd-IA, Chickasaw-IA &amp;amp; Fayette-IA until 06:00 AM Tue #WX</t>
  </si>
  <si>
    <t>Winter Weather Advisory Changed in Time for Mitchell-IA, Howard-IA, Floyd-IA, Chickasaw-IA &amp;amp; Fayette-IA until 06:00 AM Tue #WX</t>
  </si>
  <si>
    <t>Winter Weather Advisory in effect from Monday morning for Chickasaw, Clayton, Fayette and Floyd Counties #iawx https://t.co/GIaagOQoiq</t>
  </si>
  <si>
    <t>Updated: Winter Weather Advisory in effect from 9 AM for Chickasaw, Fayette, Floyd and Howard Counties #iawx https://t.co/YoQBROgcEl</t>
  </si>
  <si>
    <t>From late 18th century thru end of Civil War, Choctaw and Chickasaw Indians bot, sold, and owned Africans as slaves https://t.co/DvM9ETvlNL</t>
  </si>
  <si>
    <t>My last tweet before I watch my hero #JamesSpader in @NBCBlacklist.  Chickasaw Variations by Michael Gandolfi is amazing.  #RiseAndGrind</t>
  </si>
  <si>
    <t>Crash on the 408 EB at Chickasaw Trail, causing heavy delays on the approach. #OrlandoTraffic</t>
  </si>
  <si>
    <t>#408:WB slow Chickasaw Trail past Goldenrod, across Lk Underhill &amp;amp; Mills to I4. EB slow Good Hms to Hiawassee &amp;amp; JYP to I4. #Orlando #Traffic</t>
  </si>
  <si>
    <t>Experienced Truck Drivers WANTED! (Chickasaw, AL) #job #jobs #driverjobs  https://t.co/7g8QPPM26x</t>
  </si>
  <si>
    <t>Winter Weather Advisory - Chickasaw; Itawamba; Lee;  County(s), MS until 01/23/16 12:00AM (CDT) #mswx More @: https://t.co/uHgy9hdtkf</t>
  </si>
  <si>
    <t>Winter Weather Advisory - Chickasaw; Itawamba; Lee;  County(s), MS until 01/22/16  6:00PM (CDT) #mswx More @: https://t.co/CgdGaILThW</t>
  </si>
  <si>
    <t>Winter Weather Advisory - Chickasaw; Clayton; Fayett County(s), IA until 01/26/16  6:00AM (CDT) #iawx More @: https://t.co/QgSZy8Wl57</t>
  </si>
  <si>
    <t>Winter Weather Advisory - Allamakee; Chickasaw; Floy County(s), IA until 01/26/16  6:00AM (CDT) #iawx More @: https://t.co/DbHoBAlgVe</t>
  </si>
  <si>
    <t>RT @ChickasawNation: John Herrington Scholarship offers $$ to Chickasaw students studying science, engineering, chemistry, math, physics. h…</t>
  </si>
  <si>
    <t>View the Million Dollar home listings in Memphis and a $5.1mm home in Chickasaw Gardens.  https://t.co/4hNDFfyTqR https://t.co/tL8VvLmstp</t>
  </si>
  <si>
    <t>@FashyNeko @must_be_pi314 @realDonaldTrump @MrJuuon as a Native American of the Chickasaw tribe. I wholly endorse @FashyNeko</t>
  </si>
  <si>
    <t>RT @FMLmike: @FashyNeko @must_be_pi314 @realDonaldTrump @MrJuuon as a Native American of the Chickasaw tribe. I wholly endorse @FashyNeko</t>
  </si>
  <si>
    <t>RT @WKRG: Chickasaw Offering Amnesty Program For All Outstanding Fines https://t.co/GxOosHc8o0</t>
  </si>
  <si>
    <t>Chickasaw Offering Amnesty Program For All Outstanding Fines https://t.co/GxOosHc8o0</t>
  </si>
  <si>
    <t>Mark your calendars for January 29-30!   https://t.co/cpDGuv8MfX</t>
  </si>
  <si>
    <t>Hear Sister Rosemary @ 7 pm
@ the Chickasaw Business and Conference Center on ECU's campus tomorrow night! https://t.co/btk7yqUw4k</t>
  </si>
  <si>
    <t>The Fourth Annual Ramadan Symposium is this Thursday at 1pm at Chickasaw Business &amp;amp; Conference Center. https://t.co/ARGNeeVieL</t>
  </si>
  <si>
    <t>Did you know the Chickasaw Visitor’s Center has bikes you can rent? Ding ding! https://t.co/sXIfRd6PY1</t>
  </si>
  <si>
    <t>Have you checked out the new 2016 @Chickasaw guide? We're fans of page 37. 😏 https://t.co/UWB7DRLut5</t>
  </si>
  <si>
    <t>Have an outstanding warrant in Chickasaw? Amnesty program may help you https://t.co/GqYUyxOlvo #AL-Insider</t>
  </si>
  <si>
    <t>You know, this isn't too far away from us 😎 https://t.co/m2nGgsT6QU</t>
  </si>
  <si>
    <t>Have an outstanding warrant in Chickasaw? Amnesty program may help you https://t.co/ywg0UI5zKr</t>
  </si>
  <si>
    <t>https://t.co/Qk7PRUvc7a 2011 5oz ATB CHICKASAW PCGS MS69DMPL FS https://t.co/2unxBfVshU https://t.co/PmdBXc8Yfm</t>
  </si>
  <si>
    <t>RT @ShaktiLila: Fracking Fire #Chickasaw #OK @TXsharon LIVESTREAM v @fancybuffalo : https://t.co/AMxjTW459e #BanFracking #FossilFree https:…</t>
  </si>
  <si>
    <t>@Chickasaw - we couldn't agree more!</t>
  </si>
  <si>
    <t>RT @ChickasawNation: “Chickasaw Warrior” is interpretation of a 1700s Tashka Chikasha (Chickasaw Warrior) by renowned artist Kelly Haney. h…</t>
  </si>
  <si>
    <t>RT @Chickasaw: Ranch. It makes fried pickles that much better. https://t.co/MR2inK4lCS</t>
  </si>
  <si>
    <t>Monday January 25, Chickasaw City School Board interviews 3 finalists for superintendent.</t>
  </si>
  <si>
    <t>Congrats to Kathy Odom, Board elected new superintendent for Chickasaw City schools.</t>
  </si>
  <si>
    <t>At 8:58 PM, NEW Hampton [Chickasaw Co, IA] PUBLIC reports SNOW of 3.20 INCH #ARX https://t.co/lvgB3CYF4Q</t>
  </si>
  <si>
    <t>New billboard on 43 in Chickasaw #chickasaw #billboard #billboards2015 #billboards #music … https://t.co/2cziZfmAA9 https://t.co/zArc5SuHOQ</t>
  </si>
  <si>
    <t>Fire art stage two. #muskogeanrococo #modernnativeart #chickasaw… https://t.co/ZyaQsKqGPL</t>
  </si>
  <si>
    <t>New billboard on 43 in Chickasaw #chickasaw #billboard #billboards2015 #billboards #music #newmusic #hiphop #studio… https://t.co/tNvRKqEIFo</t>
  </si>
  <si>
    <t>SCALE MODELER MAGAZINE January 1986 Backfire-B Chickasaw Chopper Corben Ferrari https://t.co/ZqR7Q9Bfpa https://t.co/ojJ329Ls0C</t>
  </si>
  <si>
    <t>Mosquito Control Chickasaw County, Mississippi | Mosquito Treatment - Mosquito Control Chickasaw County,... https://t.co/mIkYRPGMIw</t>
  </si>
  <si>
    <t>#GeneralDisturbance at N Chickasaw Trail &amp;amp; Valencia College Ln. #orlpol #ocso</t>
  </si>
  <si>
    <t>#MissingPerson at 1301-1398 S Chickasaw Trail. #orlpol #ocso</t>
  </si>
  <si>
    <t>#Shoplifter at 401-498 S Chickasaw Trail. #orlpol #ocso</t>
  </si>
  <si>
    <t>#ArmedRobbery at 1700-1799 N Chickasaw Trail. #orlpol #ocso</t>
  </si>
  <si>
    <t>#SuspiciousPerson at Lake Underhill Rd &amp;amp; S Chickasaw Trail. #orlpol #ocso</t>
  </si>
  <si>
    <t>#SuspiciousVehicle at 201-398 S Chickasaw Trail. #orlpol #ocso</t>
  </si>
  <si>
    <t>#GrandTheft at 800-999 N Chickasaw Trail. #orlpol #ocso</t>
  </si>
  <si>
    <t>#SuspiciousPerson at S Chickasaw Trail &amp;amp; El Prado Ave. #orlpol #ocso</t>
  </si>
  <si>
    <t>Winter Weather Advisory issued for Chickasaw, Clayton, Fayette, Howard &amp;amp; Winneshiek Counties from 6:00 AM Mon-6:00 AM Tue #iawxnet</t>
  </si>
  <si>
    <t>Winter Weather Advisory Cancelled for Allamakee, Chickasaw, Howard &amp;amp; Winneshiek Counties #iawxnet</t>
  </si>
  <si>
    <t>Have an outstanding warrant in Chickasaw? Amnesty program may help you  https://t.co/Mckm4O2nT8</t>
  </si>
  <si>
    <t>Richard Shelby claims to know the backroad in all 67 counties. Wonder if he knows the cut through The Village between Prichard and Chickasaw</t>
  </si>
  <si>
    <t>EOTS_Facilities provides a good example of something to https://t.co/lurLYgpDYi... https://t.co/vA6kgZnq9a #nuascannan</t>
  </si>
  <si>
    <t>MEG issues Dense Fog Advisory valid at Jan 21, 12:00 AM CST for Alcorn, Benton, Calhoun, Chickasaw, Itawamba, Lafayette, Lee, Marshall, Mon…</t>
  </si>
  <si>
    <t>MEG continues Winter Storm Watch valid at Jan 22, 12:00 AM CST for Chickasaw, Itawamba, Lee, Monroe, Prentiss, Tishomingo [MS] till Jan 22,…</t>
  </si>
  <si>
    <t>MEG extends time of Winter Weather Advisory valid at Jan 22, 6:00 AM CST for Chickasaw, Itawamba, Lee, Monroe [MS] till Jan 22, 6:00 PM CST…</t>
  </si>
  <si>
    <t>MEG cancels Winter Weather Advisory for Chickasaw, Itawamba, Lee, Monroe [MS]  https://t.co/W7Um1ENOH6 #WX</t>
  </si>
  <si>
    <t>ARX issues SLIPPERY TRAVEL POSSIBLE THIS MORNING for  Mitchell, Howard, Winneshiek, Allamakee, Floyd, Chickasaw, Fayette, Clayton [IA] and …</t>
  </si>
  <si>
    <t>ARX issues SLIPPERY SPOTS POSSIBLE ON UNTREATED ROADS THIS MORNING for  Mitchell, Howard, Winneshiek, Allamakee, Floyd, Chickasaw, Fayette,…</t>
  </si>
  <si>
    <t>ARX issues Winter Weather Advisory valid at Jan 25, 6:00 AM CST (issues Chickasaw, Clayton, Fayette, Floyd, Howard, Mitchell, Winneshiek [I…</t>
  </si>
  <si>
    <t>ARX continues Winter Weather Advisory (continues Allamakee, Chickasaw, Floyd, Howard, Mitchell, Winneshiek [IA] and Dodge, Fillmore, Housto…</t>
  </si>
  <si>
    <t>NEW Hampton [Chickasaw Co, IA] PUBLIC reports SNOW of 3.20 INCH at 25 Jan, 8:58 PM CST -- OBSERVER LOCATION NEW HAMPTON .  …</t>
  </si>
  <si>
    <t>ARX updates Winter Weather Advisory (cancels Allamakee, Chickasaw, Floyd, Howard, Mitchell, Winneshiek [IA] and Dodge, Fillmore, Houston, M…</t>
  </si>
  <si>
    <t>ARX issues SLIPPERY TRAVEL FOR THE MORNING COMMUTE for  Mitchell, Howard, Winneshiek, Allamakee, Floyd, Chickasaw, Fayette, Clayton [IA] an…</t>
  </si>
  <si>
    <t>ARX issues SLIPPERY TRAVEL THIS MORNING for  Mitchell, Howard, Winneshiek, Allamakee, Floyd, Chickasaw, Fayette, Clayton [IA] and Wabasha, …</t>
  </si>
  <si>
    <t>Hard winters can mean choosing utilities or food &amp;amp; rent.  Give w/Chickasaw Elec  901465-3591x206 akee@chickasaw.coop https://t.co/OfSjWKx8EN</t>
  </si>
  <si>
    <t>Catching up w/ @BlakePickens (#Chickasaw) at #TheLand premiere 2Nyt! w/ @fatbellybella @Nas @KimFCoates #NativeProducer #NativesInCinema</t>
  </si>
  <si>
    <t>RT @FNXTV: Catching up w/ @BlakePickens (#Chickasaw) at #TheLand premiere 2Nyt! w/ @fatbellybella @Nas @KimFCoates #NativeProducer #Natives…</t>
  </si>
  <si>
    <t>We are at the beautiful @chickasawccc today. @ Chickasaw Cultural Center https://t.co/AGRwjR8gk7</t>
  </si>
  <si>
    <t>"Moon Over Buffalo" opens February 12, 2016 at Chickasaw Civic Theatre/more at blog https://t.co/sQbL4JceHt https://t.co/LXKhQtK9sL</t>
  </si>
  <si>
    <t>New SC 13G from CHICKASAW CAPITAL MANAGEMENT LLC concerning $ENLC.  See details at https://t.co/gySvN8pKOz</t>
  </si>
  <si>
    <t>Chickasaw Capital Management, LLC just provided an update on share ownership of Semgroup Corpor https://t.co/VlNGjauoh0 $SEMG</t>
  </si>
  <si>
    <t>If you haven't done so already, this is your final reminder to enter our  giveaway.  https://t.co/yks9cUB8Dc</t>
  </si>
  <si>
    <t>I'm at Chickasaw &amp;amp; Lake Underhill in Orlando, FL https://t.co/U9X8i0FlOq</t>
  </si>
  <si>
    <t>See a video tour of my #listing 819 Chickasaw Drive #Opelousas #LA https://t.co/VWWRQ4i9lv #realestate https://t.co/KB3ZvgNzDL</t>
  </si>
  <si>
    <t>See a video tour of my #listing 819 Chickasaw Drive #Opelousas #LA https://t.co/VWWRQ4i9lv #realestate https://t.co/6Nnig9jrzq</t>
  </si>
  <si>
    <t>Camping #selfies #mylove #hikingadventures @ Chickasaw National Recreation Area https://t.co/yTInLslnn0</t>
  </si>
  <si>
    <t>RT @JournalRecord: NEW STORY: OKC accepts Chickasaw offer to finish, run museum #AICCM https://t.co/Vrqorr9qrW</t>
  </si>
  <si>
    <t>Chickasaw Announces Amnesty Program: https://t.co/qymE2uszp5</t>
  </si>
  <si>
    <t>The Journal Record - Done deal: OKC Council accepts Chickasaw offer to finish, run museum https://t.co/18AiboJWfG</t>
  </si>
  <si>
    <t>RT https://t.co/5G8F5Swluw NEW STORY: OKC accepts Chickasaw offer to finish, run museum #AICCM https://t.co/BEBbQTjHPX</t>
  </si>
  <si>
    <t>RT https://t.co/U269JJepFC The Journal Record - Done deal: OKC Council accepts Chickasaw offer to finish, run mus… https://t.co/bzR3xsINUq</t>
  </si>
  <si>
    <t>@Murph_Andy Actually, the Sherrif of nearby Chickasaw County was a large bad ass black guy. He was the only non-corrupt law enforcement guy</t>
  </si>
  <si>
    <t>😆😆😆 "@Chickasaw: Ranch. It makes fried pickles that much better. https://t.co/bGK9nE8wJx"</t>
  </si>
  <si>
    <t>Accident in #Orlando on The 408 EB between Goldenrod Rd and Chickasaw Trail #traffic https://t.co/YKhnnOyzxi</t>
  </si>
  <si>
    <t>RT @TotalTrafficMCO: Accident in #Orlando on The 408 EB between Goldenrod Rd and Chickasaw Trail #traffic https://t.co/YKhnnOyzxi</t>
  </si>
  <si>
    <t>RT @fl511_central: UPDATE: Traffic congestion in Orange on SR-408 east from Chickasaw Trl to at Exit 18A SR-417 NB.</t>
  </si>
  <si>
    <t>RT @fl511_central: NEW: Traffic congestion in Orange on SR-408 east from Chickasaw Trl to at Exit 18B SR-417.</t>
  </si>
  <si>
    <t>NEW: Traffic congestion in Orange on SR-408 east from Chickasaw Trl to at Exit 18A SR-417 NB.</t>
  </si>
  <si>
    <t>UPDATE: Traffic congestion in Orange on SR-408 east from Chickasaw Trl to at Exit 18A SR-417 NB.</t>
  </si>
  <si>
    <t>CLEARED: Traffic congestion in Orange on SR-408 east from Chickasaw Trl to at Exit 18A SR-417 NB.</t>
  </si>
  <si>
    <t>NEW: Traffic congestion in Orange on SR-408 east from Chickasaw Trl to at Exit 18B SR-417.</t>
  </si>
  <si>
    <t>CLEARED: Traffic congestion in Orange on SR-408 east from Chickasaw Trl to at Exit 18B SR-417.</t>
  </si>
  <si>
    <t>You think she looks 👀 like me? 😂  #chickasaw #ChickasawNation https://t.co/Dn40VSA2NG</t>
  </si>
  <si>
    <t>I'm at Chickasaw &amp;amp; Lake Underhill in Orlando, FL https://t.co/zc9sgxBmTm</t>
  </si>
  <si>
    <t>Sheriff's Office asks supervisors to help provide better weapons permits: The Chickasaw County Sheriff's Depar... https://t.co/1XvBrepH32</t>
  </si>
  <si>
    <t>Chickasaw County Extension Council elects officers  https://t.co/rCZ13EAPWr</t>
  </si>
  <si>
    <t>Cedar Falls rolls past Chickasaw girls https://t.co/dckTM18ppF</t>
  </si>
  <si>
    <t>See our video clip of the Cowboy Poetry presented by the Chickasaw Co Rescue Squad  https://t.co/k3AMrKCJwh</t>
  </si>
  <si>
    <t>@ChilledChaos 
Plus stop by Thackerville, Love County, Oklahoma for the world's largest casino, WinStar World Casino [Chickasaw Tribe]</t>
  </si>
  <si>
    <t>@ChilledChaos 
Also, check out the OKC Adventure District, including Remington Park Racetrack &amp;amp; Casino [Chickasaw Tribe], Sci Museum, &amp;amp; Zoo</t>
  </si>
  <si>
    <t>1/72 Revell Germany Sikorsky H-19A Chickasaw Helicopter - Parts Sealed - 04460 https://t.co/8mzI9qi9l7 https://t.co/ZBaoaQdGa6</t>
  </si>
  <si>
    <t>I really don't think Billy wants to sit across from a 300 pound, dinosaur loving, Chickasaw man named (cont) https://t.co/8vhkTojD98</t>
  </si>
  <si>
    <t>@aliyaweaver99 @salenaa_17 oh that boy Trevor from Chickasaw</t>
  </si>
  <si>
    <t>RT @kristyreed14: @aliyaweaver99 @salenaa_17 oh that boy Trevor from Chickasaw</t>
  </si>
  <si>
    <t>Find this #RE &amp;amp; More 1014 Chickasaw Trl, Tupelo, MS 38801, $32,000 3 beds, 1 bath: 912 sqft, 3 beds, 1 bath, s...  https://t.co/t8bJpdcEly</t>
  </si>
  <si>
    <t>@EldonThacker I've missed talking. All on me. Also, just discovered Hoots &amp;amp; Hellmouth. Reminds me of Chickasaw Mudpuppies. Blessings : )</t>
  </si>
  <si>
    <t>Chickasaw lol  https://t.co/BzrrqeCZtx</t>
  </si>
  <si>
    <t>Todd May! Week of Todds!
CHICKASAW ROAD
5.5 x 8.5- original
$30 plus shipping
For purchasing… https://t.co/YiUkdojLL1</t>
  </si>
  <si>
    <t>Someone explain to me what goes on at Chickasaw hall at Hawkeye😖😖😖 there are no windows and it's off in its own world</t>
  </si>
  <si>
    <t>Decking Chickasaw, AL - LumberJack Carpentry - 1-888-202-9083 https://t.co/0zPBEIyX8d #Decking</t>
  </si>
  <si>
    <t>Chickasaw funny af</t>
  </si>
  <si>
    <t>RT @amysodexotaylor: "Sodexo is seeking a Food Production Manager - Chickasaw Casino, Thackerville, OK" by @amysodexotaylor on @LinkedIn ht…</t>
  </si>
  <si>
    <t>@ToTheTopCarlos Los, were you at the Tmoble store on Chickasaw and Lk Underhill, a while back?  Dude looked you😊</t>
  </si>
  <si>
    <t>RT @mikemess__: vigor v chickasaw friday 😎👌</t>
  </si>
  <si>
    <t>RT @Chickasaw: Who's ready for buffalo wings &amp;amp; football? Find out where you should watch the big games. https://t.co/HLK8Th1M1M https://t.c…</t>
  </si>
  <si>
    <t>RT @Chickasaw: The middle of the week has me dreaming of a weekend getaway here. https://t.co/2RpRdV4cx4</t>
  </si>
  <si>
    <t>OKC Council accepts Chickasaw offer to finish, run museum https://t.co/y6qO3FMK6W</t>
  </si>
  <si>
    <t>@desmoinesdem What do you know about the mailing campaigns for the candidates? I am a 27-yr-old registered in Chickasaw county and have &amp;gt;</t>
  </si>
  <si>
    <t>RT @ChickasawNation: Looking for a perfect place to introduce children to Chickasaw language and culture? Visit https://t.co/MyC3DqQNcB! ht…</t>
  </si>
  <si>
    <t>Vintage Carpenters Nail Apron WOLF SUPPLY Co York, PA Chickasaw Gold Bond 1125-7 https://t.co/Wlw30GGNdt</t>
  </si>
  <si>
    <t>Cistern &amp;amp; sundial at Colbert's Ferry Station on Red River #Oklahoma. Our new book https://t.co/cT99eoZowR #Chickasaw https://t.co/Z03b1JjL4H</t>
  </si>
  <si>
    <t>Don't forget Bald eagle watch at Chickasaw National Recreation Area  9 to 11 a.m. Sat. #ARDprint</t>
  </si>
  <si>
    <t>Last bald eagle watch at Chickasaw National Recreation Area this season 9 a.m. to 11 a.m. Saturday #ARDprint</t>
  </si>
  <si>
    <t>We use to have titles Al ,El,Dey,Bey , Ali 5 civilized tribes = the organic gov Cherokee, Chickasaw, Choctaw, Creek https://t.co/jQq94LMlw6</t>
  </si>
  <si>
    <t>NEW STORY: OKC accepts Chickasaw offer to finish, run museum #AICCM https://t.co/Vrqorr9qrW</t>
  </si>
  <si>
    <t>Chickasaw County Chief Deputy wins officer of the year. #WTVAnews #officer https://t.co/SCqXH2Vj21</t>
  </si>
  <si>
    <t>Chickasaw County Chief Deputy wins officer of the year. #WTVAnews #officer https://t.co/KhHaC5bk0U</t>
  </si>
  <si>
    <t>Chickasaw County Sheriff Jimmy Simmons wins Lifetime Service Award. #WTVAnews https://t.co/N6LrwOha1A</t>
  </si>
  <si>
    <t>Chickasaw County Sheriff Jimmy Simmons wins Lifetime Service Award. #WTVAnews https://t.co/FypQkmbiij</t>
  </si>
  <si>
    <t>I gotta gt a new id baby i moved up to chickasaw 😂</t>
  </si>
  <si>
    <t>1974 Chickasaw Academy Colonels! A gritty bunch. https://t.co/MI5r0LguBf</t>
  </si>
  <si>
    <t>Chickasaw Creator OTM is Te Ata Thompson incredible storyteller/actress/educator, grew up in present-day Tishomingo. https://t.co/zJs7IpYfeM</t>
  </si>
  <si>
    <t>@SavingPlaces The author lost me at "Chickasaw princess".....</t>
  </si>
  <si>
    <t>RT @OKTurnpike: #TakeTheTurnpike to the @Chickasaw National Recreation Area this Saturday and join the Bald Eagle Watch! #TravelOK https://…</t>
  </si>
  <si>
    <t>.@waze Traffic on S Chickasaw Trl #ORLTraffic will delay you 7m more than usual today https://t.co/GMdIvmTO5w https://t.co/IgtxI1zD53</t>
  </si>
  <si>
    <t>Traffic on S Chickasaw Trl #ORLTraffic will delay you 8m more than usual today https://t.co/sMAtPAVO46 https://t.co/ScFZdkY7RN</t>
  </si>
  <si>
    <t>RT @Chickasaw: From muffins, cupcakes &amp;amp; the best cheesecake you've ever tasted, you need to go to Sweet Manna. #FlavorsofCC https://t.co/QS…</t>
  </si>
  <si>
    <t>RT @ArtesianHotel: We can't wait to see who the finalists are for @Chickasaw Country's #BestofCC awards! 🙈</t>
  </si>
  <si>
    <t>RT @Chickasaw: You'll see me icing some cookies at our latest #FlavorsofCC stop. https://t.co/a7QJMhyQUU https://t.co/N10kh0Zqb8</t>
  </si>
  <si>
    <t>RT @Chickasaw: You'll be singing "Go Grease Lightning" at this Saturday's showing of "Grease" at the @ChickasawCCC. https://t.co/Q8Xj1g06zB</t>
  </si>
  <si>
    <t>RT @Chickasaw: I know quite a few people that would love to win a night stay at @OKCabins in February! https://t.co/tY8SliewXs https://t.co…</t>
  </si>
  <si>
    <t>RT @Chickasaw: Are you rooting for the @Broncos or the @Panthers? Either way, you'll enjoy great food at these spots! --&amp;gt; https://t.co/SVBz…</t>
  </si>
  <si>
    <t>Beautiful Native Americans! #IAM #Chickasaw https://t.co/n2IgqTatNt</t>
  </si>
  <si>
    <t>Looking for a house to lease in Seven Meadows?  This one is located on a quiet cul-de-sac street with no backyard... https://t.co/arLHokaxqe</t>
  </si>
  <si>
    <t>Looking for a house to lease in Seven Meadows? This one is located on a quiet cul-de-sac street with no backyard... https://t.co/RdHQSKjhCD</t>
  </si>
  <si>
    <t>The sculptor of this Chickasaw Warrior, which fits the story of Tishomingo, began molding … https://t.co/5KUNwQxzKd https://t.co/LJFzIBCvlo</t>
  </si>
  <si>
    <t>The sculptor of this Chickasaw Warrior, which fits the story of Tishomingo, began molding … https://t.co/IZSGnNLUAS https://t.co/uDpiQB4WpA</t>
  </si>
  <si>
    <t>#Retail #Job alert: Store Sales Associate - Chickasaw, AL | Citi Trends | #Chickasaw, AL https://t.co/nRwnouk8V4 #Jobs #Hiring</t>
  </si>
  <si>
    <t>WINTER STORM WATCH FOR TIPPAH-ALCORN-TISHOMINGO-
PRENTISS LAFAYETTE-UNION-PONTOTOC-LEE MS-
ITAWAMBA YALOBUSHA-CALHOUN-CHICKASAW-MONROE-</t>
  </si>
  <si>
    <t>Video: Chickasaw County in line for Funding for Tornado Shelters https://t.co/nO2Rr9b8L4 https://t.co/VcxwlMe8xV</t>
  </si>
  <si>
    <t>RT @WCBINEWS: Video: Chickasaw County in line for Funding for Tornado Shelters https://t.co/nO2Rr9b8L4 https://t.co/VcxwlMe8xV</t>
  </si>
  <si>
    <t>Chickasaw Plum (Prunus angustifolia)  2' to 3' Tall https://t.co/ztj6fHg6Hb</t>
  </si>
  <si>
    <t>Chickasaw stinker's entertainers incubation's impurity neoclassicism's #nonsense #nonsenseengine</t>
  </si>
  <si>
    <t>absurdity's Chickasaw's firewood dispirit pulses nonproliferation's #nonsense #nonsenseengine</t>
  </si>
  <si>
    <t>ravishing repast's glisten's door granddaughter Chickasaw's #nonsense #nonsenseengine</t>
  </si>
  <si>
    <t>@EsckmoTrent Chickasaw.</t>
  </si>
  <si>
    <t>H 19   S 55 Chickasaw Instrument Panel Free Shipping! https://t.co/d9hiqeQHok    This Panel was In storage for https://t.co/CViHjNKnGf</t>
  </si>
  <si>
    <t>MEG cancels Dense Fog Advisory for Alcorn, Benton, Calhoun, Chickasaw, Itawamba, Lafayette, Lee, Marshall, Mo... https://t.co/nXpHxeaQOK</t>
  </si>
  <si>
    <t>MEG continues Winter Weather Advisory for Chickasaw, Itawamba, Lee, Monroe [MS] till Jan 22, 6:00 PM CST https://t.co/OchgLzSnnE</t>
  </si>
  <si>
    <t>MEG cancels Winter Weather Advisory for Chickasaw, Itawamba, Lee, Monroe [MS] https://t.co/hQOOdAJRpt</t>
  </si>
  <si>
    <t>https://t.co/VctOu9WbdC Video: Chickasaw County in line for Funding for Tornado Shelters https://t.co/iWWZCJDaDB #tornado #weather</t>
  </si>
  <si>
    <t>https://t.co/VctOu9WbdC Chickasaw County to get 9 storm shelters https://t.co/MlH1xlGfaK #wx #weather</t>
  </si>
  <si>
    <t>Affordable Plumbing Chickasaw, AL - Affordable Plumbers in Chickasaw - Free In-Home Estimate https://t.co/IYIYiY2K53
 #Alabama</t>
  </si>
  <si>
    <t>RT @PapasPlumbers: Affordable Plumbing Chickasaw, AL - Affordable Plumbers in Chickasaw - Free In-Home Estimate https://t.co/IYIYiY2K53
 #A…</t>
  </si>
  <si>
    <t>2012 Paracas Ica  Peru - 2015 Orlando Florida USA — feeling happy at Chickasaw Oaks, Orlando https://t.co/6iO2gpZBKc</t>
  </si>
  <si>
    <t>@ritacollin64 @47panagiotis what nationality i am American Indian from the Oklahoma Seminole-Chickasaw bands!</t>
  </si>
  <si>
    <t>@davidfholt @OKCNM this summer,I hope 2 get too meet you and shake ur hand for ur awesome work,i am chickasaw-Seminole  live in wichita fall</t>
  </si>
  <si>
    <t>@dct_ihjc ur name what does it mean in japanese,iam American Indian  from the chickasaw-Seminole  bands from  Oklahoma  my name Johnny ringo</t>
  </si>
  <si>
    <t>New storm shelters for Chickasaw County residents &amp;gt;&amp;gt; https://t.co/aiUKhjVFW6 https://t.co/buV0eOzX8A</t>
  </si>
  <si>
    <t>New storm shelters for Chickasaw County residents &amp;gt;&amp;gt; https://t.co/gnhaatYGar https://t.co/M18dCFAnfD</t>
  </si>
  <si>
    <t>#DisabledOccupiedVehicle Leevista Blvd &amp;amp; Chickasaw Trail S 32829 (1/20 14:08) #Orlando #VistaEast</t>
  </si>
  <si>
    <t>#AccidentWithRoadBlockage Leevista Blvd &amp;amp; Chickasaw Trail S 32829 (1/20 15:58) #Orlando #VistaEast</t>
  </si>
  <si>
    <t>#AccidentMinor Chickasaw Trail S &amp;amp; Leevista Blvd 32829 (1/22 13:24) #Orlando #VistaEast</t>
  </si>
  <si>
    <t>#HouseBusinessCheck 6485 Chickasaw Trail S 32829 (1/24 15:21) #Orlando #VistaEast</t>
  </si>
  <si>
    <t>#CommercialAlarm 6461 Chickasaw Trail S 32829 (1/25 11:44) #Orlando #VistaEast</t>
  </si>
  <si>
    <t>#SchoolZoneCrossing Chickasaw Trail S &amp;amp; Lake Champlain Dr 32829 (1/28 08:17) #Orlando #VistaEast</t>
  </si>
  <si>
    <t>"Sodexo is seeking a Food Production Manager - Chickasaw Casino, Thackerville, OK" by @amysodexotaylor on @LinkedIn https://t.co/bOGJVkVee1</t>
  </si>
  <si>
    <t>fleejack: RT amysodexotaylor: "Sodexo is seeking a Food Production Manager - Chickasaw Casino, Thackerville, OK" b… https://t.co/Pqwt1u74fV</t>
  </si>
  <si>
    <t>@mblack47 Hi Mallory! This site has info about our tobacco cessation program. Contact staff at (580) 436-7212. https://t.co/0xTjAHce1W</t>
  </si>
  <si>
    <t>My daughter with her @ProjectRepat blanket made with t-shirts from @ChickasawNation events ... @Chickasaw ... https://t.co/9AhgWZKHWw</t>
  </si>
  <si>
    <t>RT @mikepinkshoes: My daughter with her @ProjectRepat blanket made with t-shirts from @ChickasawNation events ... @Chickasaw ... https://t.…</t>
  </si>
  <si>
    <t>Hi Ellen in Chickasaw Alabama. Check us out. Join me for Esports. Time to challenge some one. https://t.co/QuF7ABSe48</t>
  </si>
  <si>
    <t>Interim no more: Odom named Chickasaw superintendent https://t.co/bg3alpwBEt</t>
  </si>
  <si>
    <t>Lord please be with me as i enter the gates of Chickasaw Hell School 🙄✊🏽</t>
  </si>
  <si>
    <t>Chickasaw full of 💩🙄</t>
  </si>
  <si>
    <t>RT @ErykahSAustin: Chickasaw full of 💩🙄</t>
  </si>
  <si>
    <t>vigor v chickasaw friday 😎👌</t>
  </si>
  <si>
    <t>Chickasaw ain't shit https://t.co/iS1Ann4N81</t>
  </si>
  <si>
    <t>Learning about the Chickasaw Culture 💕💕
Stomped danced too 😇😇😇</t>
  </si>
  <si>
    <t>RT @940McClain: Learning about the Chickasaw Culture 💕💕
Stomped danced too 😇😇😇</t>
  </si>
  <si>
    <t>"@ChickasawNation: Fun fact: Chickasaw Ed "Wahoo" McDaniel played for the Denver Broncos. #PITvsDEN #NFLPlayoffs https://t.co/ZeXIDpczmx"</t>
  </si>
  <si>
    <t>RT @ChickasawNation: ICYMI: A new Ofi Tohbi (White Dog) Exhibit opened Jan. 15 at the Chickasaw Cultural Center. https://t.co/15zK5kvIyB ht…</t>
  </si>
  <si>
    <t>RT @ChickasawNation: The Chickasaw word for June is Hashi' Ahanná' li'. Listen to hundreds other words &amp;amp; phrases at http://t.co/8NfDz0lcg8 …</t>
  </si>
  <si>
    <t>"@ChickasawCCC: RT @Chickasaw: Grab those movie snacks 🍬 🍭 🍫 🍿, "Tomorrowland" is showing at the  at 6:30. https://t.co/RWSb5BYiMO"</t>
  </si>
  <si>
    <t>RT @ChickasawNation: Chickasaw artist Elihu Johnson finds place in both modern and primitive worlds. https://t.co/hvcBoiBiet https://t.co/C…</t>
  </si>
  <si>
    <t>RT @ChickasawNation: Chipota Chikashshanompoli (Youth Chickasaw Language Club) is accepting members. Meetings begin Feb. 2.
Learn more: ht…</t>
  </si>
  <si>
    <t>So I don't have to look in the Mirror and Lie saying stupid stuff like " Light skin Black" When actually I am CHICKASAW, SCOT and NIGERIAN"</t>
  </si>
  <si>
    <t>Meet our Chickasaw Creator of the Month, Te Ata Thompson: https://t.co/50nrkMVA2c https://t.co/U26rvFHL7U</t>
  </si>
  <si>
    <t>This Month in History: 41st anniversary of the Indian Self-Determination Act: https://t.co/lHclfHidRY https://t.co/o9wSkmGZQk</t>
  </si>
  <si>
    <t>Get the inside scoop on Ada's @McSwainTheatre: https://t.co/Vz8O8eVMXY https://t.co/n1qyJKpsJK</t>
  </si>
  <si>
    <t>#OklahomaCity seeking changes in law to facilitate completion of Indian Museum https://t.co/zXeu8P0IQA #AmericanIndian #Chickasaw</t>
  </si>
  <si>
    <t>#BREAKING Midnight shooting wounds two in Chickasaw County. Sheriff Jim Meyers says two suspects should be in custo… https://t.co/cd4VQyGmej</t>
  </si>
  <si>
    <t>Happy birthday to @OU_WBBall head coach, @sherricoale! Sherri was born on this day in 1965 in Healdton. #BornInCC</t>
  </si>
  <si>
    <t>@MurrayStateOK now that is way cool!</t>
  </si>
  <si>
    <t>RT @Aaron_Brackett: Here's your forecast for the rest of the afternoon! kfor #OKWX https://t.co/WXQljlatsu</t>
  </si>
  <si>
    <t>Today is the very last day you can nominate us for best casino! What are you waiting for?! #BestofCC https://t.co/fDruRfpPkf</t>
  </si>
  <si>
    <t>RT @JetStreamCasino: Today is the very last day you can nominate us for best casino! What are you waiting for?! #BestofCC https://t.co/fDru…</t>
  </si>
  <si>
    <t>@JustisHudd hmmmmm. Now there's a thought!</t>
  </si>
  <si>
    <t>Before you get too busy watching the @okcthunder game, make sure you cast your #BestofCC nomination one more time. https://t.co/q42l1Q541F</t>
  </si>
  <si>
    <t>&amp;amp; Terral is even closer to the river than that!  https://t.co/cEqYxD1NB5</t>
  </si>
  <si>
    <t>@Chickasaw aww I missed it! I sure have! Delicious!</t>
  </si>
  <si>
    <t>@KOCOShelby you've got that right! That was actually last month's featured town. Have you ever been to Doug's Peach Orchard there?</t>
  </si>
  <si>
    <t>@KOCOShelby it’s so good! That fried catfish is probably one of the best I’ve ever had.</t>
  </si>
  <si>
    <t>@Chickasaw @OKCabins Fun photo!</t>
  </si>
  <si>
    <t>@sbwok thanks! We thought it was very fitting.</t>
  </si>
  <si>
    <t>@DavisHSWolves high five to the Lady Wolves! That's a fantastic record.</t>
  </si>
  <si>
    <t>Hey thanks so much! ☺️ https://t.co/I04i4wzIdg</t>
  </si>
  <si>
    <t>@destinygarrison good luck! My fingers are crossed that you get it.</t>
  </si>
  <si>
    <t>@destinygarrison you're extremely welcome! 😊</t>
  </si>
  <si>
    <t>@Chickasaw we try really hard not to eat candy but on moving days it's a whole different ballgame. Trust me, it's the cure. 😃</t>
  </si>
  <si>
    <t>@Chickasaw It was difficult to find candy this time. My braces make candy hard.</t>
  </si>
  <si>
    <t>@LauriRottmayer uhm, yum! You have a sweet tooth as big as I do.</t>
  </si>
  <si>
    <t>@LauriRottmayer hey, that sounds like an a-okay plan to me. Moving days = all bets are off.</t>
  </si>
  <si>
    <t>@SharberHannah you and me both. I just want to stay indoors on the couch.</t>
  </si>
  <si>
    <t>@_A2J__ what a cutie! I'm glad that he's doing better.</t>
  </si>
  <si>
    <t>Happy birthday to former @Pirates player, Fern Bell! Fern was born on this day in 1913 in Ada, OK. #BornInCC</t>
  </si>
  <si>
    <t>@ThatCrispyBacon now you're talking! That's one of my all time favorite songs.</t>
  </si>
  <si>
    <t>Flavors of Chickasaw Country: Sweet Manna Bakery https://t.co/6rv2eyxX2r via @chickasaw</t>
  </si>
  <si>
    <t>@Chickasaw Heading to Tuttle Oklahoma for the Sweet Manna Bakery on Tuesday after I deliver free range eggs and broccoli to OKC</t>
  </si>
  <si>
    <t>@hillbillyladyok thank you for sharing our #FlavorsofCC blog!</t>
  </si>
  <si>
    <t>@hillbillyladyok ah, you're going to love it! You'll have to let me know what your favorite thing was after you go.</t>
  </si>
  <si>
    <t>@Chickasaw @Seateroo will be there - flying in tomorrow AM from San Diego!</t>
  </si>
  <si>
    <t>@Seateroo that's great to hear! You're going to have a fantastic time!</t>
  </si>
  <si>
    <t>@Chickasaw I do too, it's the only way to do it!</t>
  </si>
  <si>
    <t>@Chickasaw cinnamon rolls have to be at the top of the list</t>
  </si>
  <si>
    <t>@Chickasaw my son always begged me to make them, it's been a while since I have! My next favorite to bake &amp;amp; eat, blackberry cobbler!</t>
  </si>
  <si>
    <t>@Chickasaw mine too! They're wonderful!</t>
  </si>
  <si>
    <t>@Chickasaw @OKCabins me me me!</t>
  </si>
  <si>
    <t>@cindyevans42 what's your favorite thing to bake?</t>
  </si>
  <si>
    <t>@cindyevans42 yum! Those sound perfect on a day like today.</t>
  </si>
  <si>
    <t>@cindyevans42 ooooh, blackberry cobbler is my absolute favorite!</t>
  </si>
  <si>
    <t>.@KristynMusic will be performing at the Gene Autry Museum on Feb. 12! You don't want to miss hearing Kristyn. https://t.co/XFDasLM42z</t>
  </si>
  <si>
    <t>Ahem, you could be hearing @KristynMusic at the Gene Autry Museum on Feb. 12. https://t.co/JpMZ4RdzAc</t>
  </si>
  <si>
    <t>@DonnaGcosby the struggle is real.</t>
  </si>
  <si>
    <t>There is nothing better than a drive through @Chickasaw Country!!!! Heading to Ardmore for the day to get away!</t>
  </si>
  <si>
    <t>@Chickasaw Heading to meet my parents and pick up my kiddo and stopping by Sulphur and walking the trails! Love it here. Need to move!</t>
  </si>
  <si>
    <t>@Chickasaw Had to stop and get fried pies!</t>
  </si>
  <si>
    <t>@Chickasaw I got a pizza one and Apple! Can't go wrong with Apple.</t>
  </si>
  <si>
    <t>@Chickasaw Yes. If I lived near the fried pies I would be as big as a barn! I will be back for coaches clinic at Winstar on Feb 4th!</t>
  </si>
  <si>
    <t>@CoachDingus yahoo! That's music to my ears! What's on the agenda in Ardmore?</t>
  </si>
  <si>
    <t>@CoachDingus that sounds like a great time! Today’s weather is perfect to be outdoors.</t>
  </si>
  <si>
    <t>@CoachDingus now you're talking! The real question is, what flavor did you get?</t>
  </si>
  <si>
    <t>@CoachDingus sweet &amp;amp; a savory...I like your style.</t>
  </si>
  <si>
    <t>https://t.co/akTcJzKjBJ</t>
  </si>
  <si>
    <t>@TheRimer250 thanks for sharing our giveaway! Have you entered yet?</t>
  </si>
  <si>
    <t>Do you still need Valentine's plans? @SouthwindHills is having an event you should definitely check out. https://t.co/EFQzAssgWi</t>
  </si>
  <si>
    <t>This Saturday is the performance of Puccini's Turandot at the @GoddardCenter in Ardmore. https://t.co/GXnL5pAmx7</t>
  </si>
  <si>
    <t>@Chickasaw Lol 5 is a breezy.  I just don't feel good :( so it seems like today is dragging on.</t>
  </si>
  <si>
    <t>@Rani2012 the 3 o'clock struggle is real.</t>
  </si>
  <si>
    <t>@Rani2012 that makes time move even slower. I hope you get to feeling better!</t>
  </si>
  <si>
    <t>We're giving away a stay at @OKCabins in Thackerville! Enter to win here: https://t.co/tY8SlhWVyS.</t>
  </si>
  <si>
    <t>How does a night stay in Feb. with your honey sound? Enter to win our @OKCabins giveaway! https://t.co/tY8SliewXs https://t.co/0MdgKmzGmb</t>
  </si>
  <si>
    <t>Psst, enter to win our @OKCabins giveaway from now until Jan. 26 here: https://t.co/tY8SliewXs. https://t.co/KhCGEtIyPw</t>
  </si>
  <si>
    <t>A night stay in February at @OKCabins? It's true! Make sure you enter to win. https://t.co/tY8SliewXs</t>
  </si>
  <si>
    <t>A one night stay in Feb. at @OKCabins could be yours if you enter to win here: https://t.co/tY8SliewXs https://t.co/jJHE3Orewu</t>
  </si>
  <si>
    <t>Fellas, your girlfriend, wife, etc. will love it if you enter to win our @OKCabins giveaway. Trust me. https://t.co/tY8SliewXs</t>
  </si>
  <si>
    <t>Grab that big cup of coffee &amp;amp; enter to win our @OKCabins night stay. https://t.co/tY8SliewXs https://t.co/jaBwphyvVw</t>
  </si>
  <si>
    <t>While you're inside bundled up from the cold, enter to win our romantic night stay to @OKCabins here: https://t.co/tY8SliewXs.</t>
  </si>
  <si>
    <t>Attention: you only have until Jan. 26 to enter to win our @OKCabins night stay giveaway! https://t.co/tY8SliewXs</t>
  </si>
  <si>
    <t>Do you need a getaway? Enter to win our night stay in Feb. at @OKCabins here: https://t.co/tY8SliewXs.</t>
  </si>
  <si>
    <t>Pssst, you only have until tomorrow at 1 p.m. to enter our giveaway for a night stay at @OKCabins! https://t.co/tY8SliewXs</t>
  </si>
  <si>
    <t>I know quite a few people that would love to win a night stay at @OKCabins in February! https://t.co/tY8SliewXs https://t.co/5Esga753n5</t>
  </si>
  <si>
    <t>If you haven't done so already, this is your final reminder to enter our @OKCabins giveaway. https://t.co/tY8SliewXs</t>
  </si>
  <si>
    <t>RT @TravelOK: Don't miss out on @TrailDance Film Fest's 10th anniversary in #DuncanOK! Starts Friday https://t.co/tnXtp8PLOy https://t.co/0…</t>
  </si>
  <si>
    <t>@ChickasawNation @Chickasaw @Chickasaw Might be visiting this summer good to know.</t>
  </si>
  <si>
    <t>@Chickasaw @ChickasawNation If it's my first time visiting where do you recommend we stay at? Maybe a 4-7 day visit.</t>
  </si>
  <si>
    <t>@IcyGeddon @ChickasawNation there's plenty to see! Ada, Sulphur, Davis, Tishomingo, Ardmore, I could go on! Our website is a great resource.</t>
  </si>
  <si>
    <t>RT @Chickasaw: Today is THE very last day to cast your nominations for #BestofCC, folks. https://t.co/WGTDD83txC</t>
  </si>
  <si>
    <t>#Repost @chickasawnation 
・・・
“Chickasaw Warrior” is an interpretation of an eighteenth century… https://t.co/swrCAThQlU</t>
  </si>
  <si>
    <t>FYI, the Chikasha Historical Maps Display is this Saturday &amp;amp; Sunday at the @ChickasawCCC. https://t.co/9d8t8P9ZZM</t>
  </si>
  <si>
    <t>A chilly day calls for being indoors. I suggest a visit to the Ofi Tohbi Exhibit at the @ChickasawCCC! https://t.co/ogaTbI0pGH</t>
  </si>
  <si>
    <t>Grab those movie snacks 🍬 🍭 🍫 🍿, "Tomorrowland" is showing at the @ChickasawCCC at 6:30. https://t.co/2JK626jXlo</t>
  </si>
  <si>
    <t>The Chikasha Historical Maps Display at the @ChickasawCCC is from noon until 5 p.m. today. https://t.co/K2SpZq9GIB</t>
  </si>
  <si>
    <t>FYI, the @ChickasawCCC is closed today through Friday, January 29.  https://t.co/B83J7xUEhp</t>
  </si>
  <si>
    <t>You'll be singing "Go Grease Lightning" at this Saturday's showing of "Grease" at the @ChickasawCCC. https://t.co/Q8Xj1g06zB</t>
  </si>
  <si>
    <t>Don't forget, the @ChickasawCCC is closed until this Friday, January 29 and will reopen this Saturday, January 30.</t>
  </si>
  <si>
    <t>Have you seen this deal from @mixmercantile?! https://t.co/gXyW3WcYO6</t>
  </si>
  <si>
    <t>@Chickasaw coming thru waurika right now hwy70-Ardmore are yu at bed re we got Chevy trucks coming red,white ones!</t>
  </si>
  <si>
    <t>@Chickasaw where at please?</t>
  </si>
  <si>
    <t>@Chickasaw nice how much where is this please?</t>
  </si>
  <si>
    <t>@Chickasaw just did thank you!</t>
  </si>
  <si>
    <t>@Chickasaw my brother in law from archer county,tx will be there they won new Mexico and south-west Texas competition  first name Cecil :)</t>
  </si>
  <si>
    <t>@johnnyharriso12 are you wondering where you can get a travel guide?</t>
  </si>
  <si>
    <t>@johnnyharriso12 this is at Wildcat Springs Ranch in Stonewall. You'll have to give them a call for pricing. https://t.co/v0ZDaV8fnW</t>
  </si>
  <si>
    <t>@mikepinkshoes oh wow! This is absolutely beautiful. I love tshirt quilts because they're a reminder of great memories.</t>
  </si>
  <si>
    <t>Are you rooting for the @Broncos or the @Panthers? Either way, you'll enjoy great food at these spots! --&amp;gt; https://t.co/SVBzv4lyl0</t>
  </si>
  <si>
    <t>Listen up, this Saturday is the first bald eagle watch at the @ChickasawNPS! https://t.co/QqbKQ9gxex</t>
  </si>
  <si>
    <t>It'll be a cold one tomorrow for the @ChickasawNPS bald eagle watch. Make sure to bundle up! https://t.co/lGqmJmq4hq https://t.co/DVC4vxHzjF</t>
  </si>
  <si>
    <t>Rise &amp;amp; shine, today's the day of the @ChickasawNPS bald eagle watch! Don't forget to pack those binoculars, folks. https://t.co/iZCdYtgE4d</t>
  </si>
  <si>
    <t>If you missed this weekend's @ChickasawNPS bald eagle watch, don't fret. The next watch is Saturday, jan. 30. https://t.co/uUnbnMOVdZ</t>
  </si>
  <si>
    <t>Don't forget, the @ChickasawNPS bald eagle watch is this Saturday at 9 a.m.! https://t.co/qKKIrU0Mo8</t>
  </si>
  <si>
    <t>#TakeTheTurnpike to the @Chickasaw National Recreation Area this Saturday and join the Bald Eagle Watch! #TravelOK https://t.co/n4iUVmK8RJ</t>
  </si>
  <si>
    <t>@OKTurnpike thanks for sharing! It's going to be the perfect weather this weekend to be outdoors.</t>
  </si>
  <si>
    <t>Pull on your cowboy boots, @wyattmccubbin is performing at the Pickin' Parlor in Tishomingo on Jan. 28! https://t.co/mPbBLZnlUQ</t>
  </si>
  <si>
    <t>I've saved a spot for you to hear @wyattmccubbin at The Pickin' Parlor this Thursday. https://t.co/IrkGjWRtdf https://t.co/1KQIYxKkLh</t>
  </si>
  <si>
    <t>Have you heard? Tonight's the night that @wyattmccubbin will be performing at the Pickin' Parlor in Tishomingo! https://t.co/4CfljGsVav</t>
  </si>
  <si>
    <t>@Chickasaw Thanks! It closes March 1.</t>
  </si>
  <si>
    <t>Have you heard? The "Our People, Our Land, Our Images" Exhibit at the @cthc_duncan opened today! https://t.co/beGygRqsMU</t>
  </si>
  <si>
    <t>Have you visited the "Our People, Our Land, Our Images" exhibit at the @cthc_duncan yet? https://t.co/l4t9eiMgBj</t>
  </si>
  <si>
    <t>@cthc_duncan thanks for letting me know!</t>
  </si>
  <si>
    <t>It's the very last day to nominate us in the Best of @Chickasaw Country! #BestofCC https://t.co/N3BujaQi7Q https://t.co/ks4N0B3GMw</t>
  </si>
  <si>
    <t>@Chickasaw You bet!</t>
  </si>
  <si>
    <t>@WinStarWorld yahoo! Thanks for reminding everyone. #BestofCC</t>
  </si>
  <si>
    <t>A honor well deserved. Congratulations, Global Event Center at @WinStarWorld! https://t.co/PzcIMG6hiA</t>
  </si>
  <si>
    <t>Good morning, #ChicagoTravelShow! Make sure to swing by our booth to pick up some @BedreChocolate &amp;amp; learn about the Bedré box.</t>
  </si>
  <si>
    <t>RT @McSwainTheatre: Join us today to watch "Polyanna" &amp;amp; get your chocolate fix with @BedreChocolate from our concession area! https://t.co/…</t>
  </si>
  <si>
    <t>A chilly day calls for a movie! Grab that popcorn &amp;amp; candy &amp;amp; head to @McSwainTheatre's showing of "War Room". https://t.co/SomDiHXSwb</t>
  </si>
  <si>
    <t>@Chickasaw thank you, thank you! :)</t>
  </si>
  <si>
    <t>We can't wait to see who the finalists are for @Chickasaw Country's #BestofCC awards! 🙈</t>
  </si>
  <si>
    <t>@Chickasaw don't forget the free sniffs! 🌹🌹</t>
  </si>
  <si>
    <t>Today is THE very last day to cast your nominations for #BestofCC, folks. https://t.co/WGTDD83txC</t>
  </si>
  <si>
    <t>In 1874 a toll bridge was built in Colbert, but it was destroyed by a flood. #TownTipTuesday</t>
  </si>
  <si>
    <t>Where can you find tamales &amp;amp; BBQ in Colbert? Why, at Williams Old Style BBQ. #TownTipTuesday https://t.co/YCi9I8EGRs https://t.co/sq1cZmDrNH</t>
  </si>
  <si>
    <t>Congratulations on this big honor, @ArtesianHotel! https://t.co/AS3nOgVh4j</t>
  </si>
  <si>
    <t>Make sure you register for this Saturday's Sip N Swirl event at Waddell Vineyards in Ada! https://t.co/5B72tvI7Zt</t>
  </si>
  <si>
    <t>Colbert is only 5 miles north of the Red River. #TownTipTuesday</t>
  </si>
  <si>
    <t>Are you still looking for itineraries for Valentine's Day? Look no further! https://t.co/AYCtU07XBJ</t>
  </si>
  <si>
    <t>A large kart race will be in Duncan this weekend! Find out more info. here: https://t.co/Lx9Y0Tb4Yb.</t>
  </si>
  <si>
    <t>Who's ready for buffalo wings &amp;amp; football? Find out where you should watch the big games. https://t.co/HLK8Th1M1M https://t.co/jE07ueOX6t</t>
  </si>
  <si>
    <t>RT @ArtesianHotel: Who's excited for #ValentinesDay? Who doesn't have plans yet? Let us help you with that! https://t.co/4o1RuePmHL</t>
  </si>
  <si>
    <t>Make sure you purchase for the Trail Dance Film Festival in Duncan Jan. 29 &amp;amp; 30. https://t.co/cUnN9vIIxl</t>
  </si>
  <si>
    <t>Are you headed to the #ChicagoTravelShow this weekend? Make sure you swing by our booth!</t>
  </si>
  <si>
    <t>I don't know about you all, but I can't wait for Feb. 2 to announce the #BestofCC winners!</t>
  </si>
  <si>
    <t>On your mark, get set...head to Ardmore this weekend for the Monster Truck Rally! https://t.co/xAFdxcBbxZ https://t.co/Mh3HUOI2pn</t>
  </si>
  <si>
    <t>Yum-o! These sweet treats can be found at my latest #FlavorsofCC stop in Tuttle. https://t.co/08PTaQbFnB https://t.co/E2xHhRtWYa</t>
  </si>
  <si>
    <t>Ooooh, I can't wait to find out about this new sweet treat! https://t.co/guDM79qNwZ</t>
  </si>
  <si>
    <t>If you're looking for great chicken fried steak, head to Cafe Alley in Ardmore! https://t.co/E4x7nqTpjb</t>
  </si>
  <si>
    <t>RT @ChickasawNation: We are partnering with Downtown Oklahoma City, Inc.  to showcase Native American art in the Sheridan Ave. underpass. h…</t>
  </si>
  <si>
    <t>From muffins, cupcakes &amp;amp; the best cheesecake you've ever tasted, you need to go to Sweet Manna. #FlavorsofCC https://t.co/QSSVfifC7R</t>
  </si>
  <si>
    <t>"I love baking from scratch." - Claudia, owner of Sweet Manna Bakery #FlavorsofCC https://t.co/x5NMbgtB7U https://t.co/la1cLFvjcI</t>
  </si>
  <si>
    <t>Raise your hand if you're ready to see cars do this tonight in Ardmore! https://t.co/EQGJlZ0P7n https://t.co/7hkE0RN7ox</t>
  </si>
  <si>
    <t>@ArtesianHotel me too, me too, me too! #BestofCC</t>
  </si>
  <si>
    <t>Psst, the Red River Showdown in Duncan kicks off at 3 p.m. today. https://t.co/Fs8slvFVku</t>
  </si>
  <si>
    <t>I've rounded up the perfect spots for you to watch the NFL playoffs this weekend. https://t.co/wVbB2fTNPK</t>
  </si>
  <si>
    <t>If you've got a sweet tooth, then you should head to my latest #FlavorsofCC stop in Tuttle! https://t.co/tXrTmVO5fy</t>
  </si>
  <si>
    <t>Happy #NationalPieDay! I'll be celebrating with my favorite, Arbuckle Mountain Original Fried Pies. 😍 https://t.co/swsIvSxOOy</t>
  </si>
  <si>
    <t>It's day 2 of the Monster Truck Rally in Ardmore! Don't forget, the event kicks off at 7:30 p.m. https://t.co/p4sOUMNLif</t>
  </si>
  <si>
    <t>Have you swung by our booth at the #ChicagoTravelShow yet? We’ve got travel guides, chocolate &amp;amp; luggage tags! https://t.co/4a0ARU0LEF</t>
  </si>
  <si>
    <t>A night stay for you &amp;amp; your Valentine is only a click away. https://t.co/tY8SliewXs https://t.co/I3IKm5RfJP</t>
  </si>
  <si>
    <t>Your next weekend getaway could be spent at one of these bed &amp;amp; breakfasts. https://t.co/r6IcY34k5j</t>
  </si>
  <si>
    <t>Make sure you swing by our booth at the #ChicagoTravelShow to pick up our 2016 travel guide. https://t.co/HjCWc3cD5Z</t>
  </si>
  <si>
    <t>Don't forget, the Trail Dance Film Festival is happening next weekend in Duncan! A weekend full of movies? Oh yes! https://t.co/dnf6jw8CyU</t>
  </si>
  <si>
    <t>You'll see me icing some cookies at our latest #FlavorsofCC stop. https://t.co/a7QJMhyQUU https://t.co/N10kh0Zqb8</t>
  </si>
  <si>
    <t>Did you know that this year is the 10th anniversary of the Trail Dance Film Festival? https://t.co/xds2yYIfW5</t>
  </si>
  <si>
    <t>It's safe to say our 2016 travel guide is top notch! https://t.co/SU6pV2z3jf</t>
  </si>
  <si>
    <t>Ranch. It makes fried pickles that much better. https://t.co/MR2inK4lCS</t>
  </si>
  <si>
    <t>Valentine's Day in emojis at the @ArtesianHotel: 💕🍾🌹. https://t.co/D6mmzLA24k</t>
  </si>
  <si>
    <t>Mark your calendars for Feb. 12 for the Love Stories Concert &amp;amp; Workshop at the Black Box Theatre in Ada. https://t.co/dD1wYF1f5U</t>
  </si>
  <si>
    <t>This morning calls for a big ol' cup of Joe! Speaking of, what's your favorite coffee house in Chickasaw Country?</t>
  </si>
  <si>
    <t>Cute outdoor decor? The Stuff Shoppe in Colbert has 'em! #TownTipTuesday https://t.co/ItxlkWLy7o https://t.co/SRgAZFZE1p</t>
  </si>
  <si>
    <t>Warmer temps this week call for a little outdoor time! Don't forget, you can trout fish at Turner Falls until March 1.</t>
  </si>
  <si>
    <t>Psst, exactly 1 week from today we'll be announcing the #BestofCC finalists! Stay tuned.</t>
  </si>
  <si>
    <t>@ChickasawNation hey, thanks for spreading the news about us! 7,648 miles of things to do &amp;amp; places to see.</t>
  </si>
  <si>
    <t>Champagne, &amp;amp; roses, oh my! Hurry, you're almost out of time to for Valentine's Day reservations at @ArtesianHotel. https://t.co/xS5IyEtSer</t>
  </si>
  <si>
    <t>Not only does Williams Old Style BBQ have great barbecue, but they're also known for their tamales! #TownTipTuesday</t>
  </si>
  <si>
    <t>Folks, there's only a few days standing in between you &amp;amp; the Trail Dance Film Festival. https://t.co/d79MMGODw3 https://t.co/5f6Y9POeFU</t>
  </si>
  <si>
    <t>The middle of the week has me dreaming of a weekend getaway here. https://t.co/2RpRdV4cx4</t>
  </si>
  <si>
    <t>The best of the best ropers will be in Duncan this Saturday at the Ultimate Calf Roping competition! https://t.co/dN6Xn9fkwN</t>
  </si>
  <si>
    <t>Not only does Sweet Manna Bakery have great desserts, but they also make speciality items. #FlavorsofCC https://t.co/dni82EyXin</t>
  </si>
  <si>
    <t>A couple weeks ago I asked you all to submit your favorite 🏈 watching recipes &amp;amp; these were my favorites. https://t.co/YJFwlTMnvC</t>
  </si>
  <si>
    <t>I judged last year's event &amp;amp; trust me, you don't want to miss this! https://t.co/u1O7ZeybH4</t>
  </si>
  <si>
    <t>Six arrested on drug charges in Chickasaw County https://t.co/w9hr1kLoru #wtvanews https://t.co/8FmlksV78v</t>
  </si>
  <si>
    <t>More storm shelters to be built in Chickasaw County https://t.co/ViA8Nbbp2U #wtvanews https://t.co/8FmlksV78v</t>
  </si>
  <si>
    <t>Chickasaw County shooting wounds two https://t.co/Gzvzu2aZtN #wtvanews https://t.co/8FmlksV78v</t>
  </si>
  <si>
    <t>ICYMI! We can't wait! https://t.co/Gl4odYRnkm</t>
  </si>
  <si>
    <t>RT @ArtesianHotel: ICYMI! We can't wait! https://t.co/Gl4odYRnkm</t>
  </si>
  <si>
    <t>Feb. 1 is deadline for Chickasaw students to apply for education assistance for the Spring 2016 semester. Visit https://t.co/Vgnuc70h0p.</t>
  </si>
  <si>
    <t>ICYMI: A new Ofi Tohbi (White Dog) Exhibit opened Jan. 15 at the Chickasaw Cultural Center. https://t.co/15zK5kvIyB https://t.co/wOKHDqZs3T</t>
  </si>
  <si>
    <t>172 yrs ago, former Gov. Benjamin Burney was born on a steamboat bound for Indian Territory. https://t.co/KqyPb523QB https://t.co/pRs65SG5xy</t>
  </si>
  <si>
    <t>Happy Museum Selfie Day! The Chickasaw Cultural Center is a favorite place to share a #MuseumSelfie. https://t.co/PGbxpW51kt</t>
  </si>
  <si>
    <t>Chickasaw bow maker lives off the grid, despite notoriety. https://t.co/hvcBoiST61 https://t.co/8ZMOrO81kC</t>
  </si>
  <si>
    <t>“I keep a foot in both worlds. I've found a place with the Chickasaw and the Kiowa; a place in the modern world and in the primitive world.”</t>
  </si>
  <si>
    <t>Happy #NationalHugDay from the Chickasaw Kids! View games, activities and more at https://t.co/MyC3DqQNcB. https://t.co/YLWxuuJEsN</t>
  </si>
  <si>
    <t>Feb. 5 is the deadline to apply for Chickasaw Foundation scholarships and fellowships. Apply at https://t.co/n3T3Eyw4TP.</t>
  </si>
  <si>
    <t>Chickasaw artist Elihu Johnson finds place in both modern and primitive worlds. https://t.co/hvcBoiBiet https://t.co/CkYth5GZ5r</t>
  </si>
  <si>
    <t>John Herrington Scholarship offers $$ to Chickasaw students studying science, engineering, chemistry, math, physics. https://t.co/473dDVJPdZ</t>
  </si>
  <si>
    <t>“Chickasaw Warrior” is interpretation of a 1700s Tashka Chikasha (Chickasaw Warrior) by renowned artist Kelly Haney. https://t.co/eapKCg6Dd9</t>
  </si>
  <si>
    <t>Looking for a perfect place to introduce children to Chickasaw language and culture? Visit https://t.co/MyC3DqQNcB! https://t.co/PBwFM8BYXQ</t>
  </si>
  <si>
    <t>Chipota Chikashshanompoli (Youth Chickasaw Language Club) is accepting members. Meetings begin Feb. 2.
Learn more: https://t.co/o9v3LDr0PC</t>
  </si>
  <si>
    <t>#DisabledOccupiedVehicle at Lee Vista Blvd &amp;amp; S Chickasaw Trail. #orlpol #opd</t>
  </si>
  <si>
    <t>#AccidentWithRoadBlockage at Lee Vista Blvd &amp;amp; S Chickasaw Trail. #orlpol #opd</t>
  </si>
  <si>
    <t>#AccidentMinor at Lee Vista Blvd &amp;amp; S Chickasaw Trail. #orlpol #opd</t>
  </si>
  <si>
    <t>#HouseBusinessCheck at 6485 S Chickasaw Trail. #orlpol #opd</t>
  </si>
  <si>
    <t>#VehicleAccident at S Chickasaw Trail &amp;amp; Cascade Rd. #orlpol #ocso</t>
  </si>
  <si>
    <t>#CommercialAlarm at 6461 S Chickasaw Trail. #orlpol #opd</t>
  </si>
  <si>
    <t>#CitizenAssist at Curry Ford Rd &amp;amp; S Chickasaw Trail. #orlpol #ocso</t>
  </si>
  <si>
    <t>#SuspiciousVehicle at Curry Ford Rd &amp;amp; S Chickasaw Trail. #orlpol #ocso</t>
  </si>
  <si>
    <t>#VehicleAccident at Curry Ford Rd &amp;amp; S Chickasaw Trail. #orlpol #ocso</t>
  </si>
  <si>
    <t>#SchoolZoneCrossing at S Chickasaw Trail &amp;amp; Lake Champlain Dr. #orlpol #opd</t>
  </si>
  <si>
    <t>#MissingPerson at 3401-3498 S Chickasaw Trail. #orlpol #ocso</t>
  </si>
  <si>
    <t>RT @AmericasMilHist: 27Dec1862-Battle of Chickasaw Bluffs-opening fight-Vicksburg Campaign-Confed beat Union Gen Sherman #AmericasMilHist h…</t>
  </si>
  <si>
    <t>27Dec1862-Battle of Chickasaw Bluffs-opening fight-Vicksburg Campaign-Confed beat Union Gen Sherman #AmericasMilHist https://t.co/LSTCzOuwDv</t>
  </si>
  <si>
    <t>Go 2 https://t.co/w0wgg0l5to for more on how Union gunboats took Confederate-held Chickasaw Bluffs.#AmericasMilHist https://t.co/GP9QD5Josh</t>
  </si>
  <si>
    <t>http://rover.ebay.com/rover/1/711-53200-19255-0/1?ff3=2&amp;toolid=10039&amp;campid=5337791526&amp;item=351633317463&amp;vectorid=229466&amp;lgeo=1</t>
  </si>
  <si>
    <t>http://locoflirt.datingbuddies.com/lp.html?tw=0455</t>
  </si>
  <si>
    <t>https://pinterest.com/pin/574209021220322985/</t>
  </si>
  <si>
    <t>https://pinterest.com/pin/574209021220323088/</t>
  </si>
  <si>
    <t>http://www.ebay.com/itm/-/291610923940?roken=cUgayN&amp;soutkn=kl6JDI</t>
  </si>
  <si>
    <t>https://www.chickasaw.tv/home/video/cntv-january-15-2016</t>
  </si>
  <si>
    <t>https://billing.chickasaw.coop/</t>
  </si>
  <si>
    <t>https://twitter.com/Chickasaw/status/689480952146309120</t>
  </si>
  <si>
    <t>https://tggstaffing.catsone.com/careers/index.php?m=portal&amp;a=details&amp;jobOrderID=6588393</t>
  </si>
  <si>
    <t>https://tggstaffing.catsone.com/careers/index.php?m=portal&amp;a=details&amp;jobOrderID=6588396</t>
  </si>
  <si>
    <t>https://tggstaffing.catsone.com/careers/index.php?m=portal&amp;a=details&amp;jobOrderID=6588399</t>
  </si>
  <si>
    <t>https://tggstaffing.catsone.com/careers/index.php?m=portal&amp;a=details&amp;jobOrderID=6588402</t>
  </si>
  <si>
    <t>https://tggstaffing.catsone.com/careers/index.php?m=portal&amp;a=details&amp;jobOrderID=6588405</t>
  </si>
  <si>
    <t>https://tggstaffing.catsone.com/careers/index.php?m=portal&amp;a=details&amp;jobOrderID=6588408</t>
  </si>
  <si>
    <t>http://DJournal.com http://djournal.com/news/chickasaw-county-agencies-submit-requests-for-united-way-assistance/</t>
  </si>
  <si>
    <t>http://chickasawcountry.com/restaurants/williams-old-style-bbq</t>
  </si>
  <si>
    <t>http://paper.li/MarySarahMusic/1325947961?edition_id=df1fe5f0-be57-11e5-bdcf-0cc47a0d1605</t>
  </si>
  <si>
    <t>http://locoflirt.datingbuddies.com/lp.html?tw=3726</t>
  </si>
  <si>
    <t>http://tinyurl.com/nospam.php?id=hl5qujf</t>
  </si>
  <si>
    <t>https://twitter.com/ken_ragsdale/status/689578880399605760</t>
  </si>
  <si>
    <t>http://japan-jp.info/jp/jpn/?query=http://rover.ebay.com/rover/1/711-53200-19255-0/1?ff3=2&amp;toolid=10039&amp;campid=5337597384&amp;item=361471216535&amp;vectorid=229466&amp;lgeo=1 http://twitter.com/guerraperfecto/status/689628797595971584/photo/1</t>
  </si>
  <si>
    <t>http://australia-au.info/rl/st/?query=http://rover.ebay.com/rover/1/711-53200-19255-0/1?ff3=2&amp;toolid=10039&amp;campid=5337597384&amp;item=361471216535&amp;vectorid=229466&amp;lgeo=1</t>
  </si>
  <si>
    <t>http://u.zillow.com/p7Z1bf/</t>
  </si>
  <si>
    <t>http://united-states-tourist.info/si/it/?query=http://rover.ebay.com/rover/1/711-53200-19255-0/1?ff3=2&amp;toolid=10039&amp;campid=5337597384&amp;item=361471216535&amp;vectorid=229466&amp;lgeo=1</t>
  </si>
  <si>
    <t>http://www.beaversbendvacations.com/2015/12/22/food-network-champion-chef-opens-beavers-bend-restaurant/</t>
  </si>
  <si>
    <t>http://www.kwwl.com/story/31006363/2016/01/19/dot-lane-closed-on-us-18hwy-63-following-2-vehicle-crash?utm_medium=social&amp;utm_source=twitter_kwwl</t>
  </si>
  <si>
    <t>https://www.swarmapp.com/c/bhn6kpu5t7f</t>
  </si>
  <si>
    <t>http://chickasaw.net/Services/Higher-Education-Grants-Scholarships-Incentives.aspx</t>
  </si>
  <si>
    <t>https://www.instagram.com/p/BAv2CROlKT_/</t>
  </si>
  <si>
    <t>https://www.youtube.com/attribution_link?a=zAvFF74PP6U&amp;u=%2Fwatch%3Fv%3DyJlze4tFirE%26feature%3Dshare</t>
  </si>
  <si>
    <t>http://whotv.com/2016/01/20/three-killed-in-chickasaw-county-crash/</t>
  </si>
  <si>
    <t>http://dlvr.it/DKl65G</t>
  </si>
  <si>
    <t>http://oddcrimes.com/o/i.php?id=1659912777</t>
  </si>
  <si>
    <t>http://desmoines.ysktoday.com/three-killed-in-chickasaw-county-crash/</t>
  </si>
  <si>
    <t>http://kcrr.com/3-killed-in-chickasaw-county-wreck/?platform=hootsuite</t>
  </si>
  <si>
    <t>http://rover.ebay.com/rover/1/711-53200-19255-0/1?ff3=2&amp;toolid=10039&amp;campid=5337791526&amp;item=391367652385&amp;vectorid=229466&amp;lgeo=1</t>
  </si>
  <si>
    <t>http://kimt.com/2016/01/20/3-dead-after-chickasaw-county-crash/</t>
  </si>
  <si>
    <t>http://q923.net/3-killed-in-chickasaw-county-wreck/?platform=hootsuite</t>
  </si>
  <si>
    <t>http://www.redlakenationnews.com/story/2016/01/20/news/chickasaw-bowyer-lives-off-the-grid-despite-notoriety/43038.html</t>
  </si>
  <si>
    <t>http://r.socialstudio.radian6.com/c289fadb-48e5-4abd-b8c8-7f114cf0b810</t>
  </si>
  <si>
    <t>http://r.socialstudio.radian6.com/abf803bf-8d68-4c4b-b3a7-8d5fc7309f9b</t>
  </si>
  <si>
    <t>http://www.nmscas.com/</t>
  </si>
  <si>
    <t>http://www.spaandtub.com/</t>
  </si>
  <si>
    <t>http://www.socialsharinglink.com/buy/30S0KG206BdK0a4K0L/?b=Q2hpY2thc2F3LUxpdHRsZS1Sb2NrLUJsZW5kZWQtWWFybi9kcC9CMDAwS0tLTEdT&amp;id=1453326790&amp;n=houseware_deals</t>
  </si>
  <si>
    <t>http://www.socialsharinglink.com/buy/KY02cL0KK40d80KBd0/?b=Q2hpY2thc2F3LUxpdHRsZS1Sb2NrLTE4LUJyb29tLWhhbmRsZS9kcC9CMDAwS0tLTEtZ&amp;id=1453326810&amp;n=houseware_deals</t>
  </si>
  <si>
    <t>http://djournal.com/news/chickasaw-county-agencies-submit-requests-for-united-way-assistance/</t>
  </si>
  <si>
    <t>http://djournal.com/news/investigation-results-in-several-drug-related-arrests/?platform=hootsuite</t>
  </si>
  <si>
    <t>http://chickasaw.net/News/Press-Releases/2016-Press-Releases/Chickasaw-bowyer-lives-off-the-grid-despite-notori.aspx?platform=hootsuite</t>
  </si>
  <si>
    <t>http://dlvr.it/DKzTrj</t>
  </si>
  <si>
    <t>http://www.facebook.com/photo.php?fbid=10153749912450470</t>
  </si>
  <si>
    <t>http://djournal.com/news/chickasaw-county-agencies-submit-requests-for-united-way-assistance/?utm_source=%23msnews&amp;utm_medium=twitter</t>
  </si>
  <si>
    <t>http://djournal.com/news/investigation-results-in-several-drug-related-arrests/?utm_source=%23msnews&amp;utm_medium=twitter</t>
  </si>
  <si>
    <t>https://a.pgtb.me/qPvpBx</t>
  </si>
  <si>
    <t>http://chickasawcountry.com/events/monster-truck-rally</t>
  </si>
  <si>
    <t>http://www.wtva.com/ http://drugpolicycentral.com/bot/article/wtva7921.htm?utm_medium=twitter&amp;utm_source=twitterfeed</t>
  </si>
  <si>
    <t>http://chickasaw.net/News/Press-Releases/2016-Press-Releases/Chickasaw-bowyer-lives-off-the-grid-despite-notori.aspx</t>
  </si>
  <si>
    <t>https://www.instagram.com/p/BAyJ0eKw3Y4IfGEwkZHbo2JiqAHRrF76jsAUPg0/</t>
  </si>
  <si>
    <t>https://papaselectric.com/alabama/electrical-services-chickasaw-al-papas-electric-chickasaw/</t>
  </si>
  <si>
    <t>http://www.wave3.com/story/31018127/death-investigation-underway-in-chickasaw-neighborhood</t>
  </si>
  <si>
    <t>https://www.swarmapp.com/c/kLn3y3Yh9aK</t>
  </si>
  <si>
    <t>https://www.swarmapp.com/c/jsp0h97l8MG</t>
  </si>
  <si>
    <t>http://uae-trip.info/p/tr/?query=http://rover.ebay.com/rover/1/711-53200-19255-0/1?ff3=2&amp;toolid=10039&amp;campid=5337597384&amp;item=131707164065&amp;vectorid=229466&amp;lgeo=1</t>
  </si>
  <si>
    <t>http://ChickasawKids.com</t>
  </si>
  <si>
    <t>http://feeds.businesswire.com/click.phdo?i=e890a90d1c111418ac365915a15aaf23&amp;utm_source=dlvr.it&amp;utm_medium=twitter</t>
  </si>
  <si>
    <t>http://feeds.businesswire.com/click.phdo?i=2838994a59167c28e9a2560652d0eb87&amp;utm_source=dlvr.it&amp;utm_medium=twitter</t>
  </si>
  <si>
    <t>http://www.businesswire.com/portal/site/home/news/subject?vnsId=31404</t>
  </si>
  <si>
    <t>http://www.careerarc.com/job-listing/citi-trends-jobs-store-sales-associate-chickasaw-al-16358957?campaign_id=3520&amp;src=1&amp;utm_campaign=TW01&amp;utm_medium=TW&amp;utm_source=JC</t>
  </si>
  <si>
    <t>https://twitter.com/Chickasaw/status/690299137712087041</t>
  </si>
  <si>
    <t>https://www.swarmapp.com/c/fRPO4HrjN4D</t>
  </si>
  <si>
    <t>http://www.wtva.com/ http://bit.ly/1RAzSbF</t>
  </si>
  <si>
    <t>https://itunes.apple.com/us/app/my-hurricane-tracker/id1020486515?ls=1&amp;mt=8&amp;at=1l3v8U4</t>
  </si>
  <si>
    <t>http://www.simpleweatheralert.com/cgi-bin/weatherdetail.py?l=MS1255E4E96A00.WinterWeatherAdvisory.1255E4F93F20MS.MEGWSWMEG.11e06bf123fe83fc656bcb1cb06a43d6&amp;a=028&amp;t=1</t>
  </si>
  <si>
    <t>http://rover.ebay.com/rover/1/711-53200-19255-0/1?ff3=2&amp;toolid=10039&amp;campid=5337791526&amp;item=331760036821&amp;vectorid=229466&amp;lgeo=1&amp;utm_source=twitterfeed&amp;utm_medium=twitter</t>
  </si>
  <si>
    <t>http://rover.ebay.com/rover/1/711-53200-19255-0/1?ff3=2&amp;toolid=10039&amp;campid=5337389351&amp;item=201507371211&amp;vectorid=229466&amp;lgeo=1</t>
  </si>
  <si>
    <t>http://rover.ebay.com/rover/1/711-53200-19255-0/1?ff3=2&amp;toolid=10039&amp;campid=5337389351&amp;item=281914793192&amp;vectorid=229466&amp;lgeo=1</t>
  </si>
  <si>
    <t>http://rover.ebay.com/rover/1/711-53200-19255-0/1?ff3=2&amp;toolid=10039&amp;campid=5337389351&amp;item=351635132067&amp;vectorid=229466&amp;lgeo=1</t>
  </si>
  <si>
    <t>http://rover.ebay.com/rover/1/711-53200-19255-0/1?ff3=2&amp;toolid=10039&amp;campid=5337389351&amp;item=161953600962&amp;vectorid=229466&amp;lgeo=1</t>
  </si>
  <si>
    <t>http://www.simpleweatheralert.com/cgi-bin/weatherdetail.py?l=MS1255E4CD8114.WinterStormWatch.1255E4F854C0MS.MEGWSWMEG.0a589924dc03281cc000660f8af5ff87&amp;a=997&amp;t=1</t>
  </si>
  <si>
    <t>http://www.simpleweatheralert.com/cgi-bin/weatherdetail.py?l=MS1255E4DA4C14.DenseFogAdvisory.1255E4DC1A30MS.MEGNPWMEG.7bea1834db608b20a3e0de9b3e191acd&amp;a=997&amp;t=1</t>
  </si>
  <si>
    <t>http://www.simpleweatheralert.com/cgi-bin/weatherdetail.py?l=MS1255E4DD09A4.WinterWeatherAdvisory.1255E4F93F20MS.MEGWSWMEG.11e06bf123fe83fc656bcb1cb06a43d6&amp;a=997&amp;t=1</t>
  </si>
  <si>
    <t>http://www.simpleweatheralert.com/cgi-bin/weatherdetail.py?l=MS1255E4E96A00.WinterWeatherAdvisory.1255E4F93F20MS.MEGWSWMEG.11e06bf123fe83fc656bcb1cb06a43d6&amp;a=997&amp;t=1</t>
  </si>
  <si>
    <t>http://www.simpleweatheralert.com/cgi-bin/weatherdetail.py?l=MS1255E4E96A00.WinterWeatherAdvisory.1255E4F93F20MS.MEGWSWMEG.2ce651cca5f1bce74b3f31f17dcdbfe1&amp;a=997&amp;t=1</t>
  </si>
  <si>
    <t>http://www.simpleweatheralert.com/cgi-bin/weatherdetail.py?l=MS1255E4CD8114.WinterStormWatch.1255E4F854C0MS.MEGWSWMEG.0a589924dc03281cc000660f8af5ff87&amp;a=028&amp;t=1</t>
  </si>
  <si>
    <t>http://www.simpleweatheralert.com/cgi-bin/weatherdetail.py?l=MS1255E4DA4C14.DenseFogAdvisory.1255E4DC1A30MS.MEGNPWMEG.7bea1834db608b20a3e0de9b3e191acd&amp;a=028&amp;t=1</t>
  </si>
  <si>
    <t>http://www.simpleweatheralert.com/cgi-bin/weatherdetail.py?l=MS1255E4DB661C.WinterStormWatch.1255E4F8C9F0MS.MEGWSWMEG.ccf2dead023ca4be940eed56bdec93a2&amp;a=028&amp;t=1</t>
  </si>
  <si>
    <t>http://www.simpleweatheralert.com/cgi-bin/weatherdetail.py?l=MS1255E4DD09A4.WinterWeatherAdvisory.1255E4F93F20MS.MEGWSWMEG.11e06bf123fe83fc656bcb1cb06a43d6&amp;a=028&amp;t=1</t>
  </si>
  <si>
    <t>http://www.simpleweatheralert.com/cgi-bin/weatherdetail.py?l=MS1255E4E96A00.WinterWeatherAdvisory.1255E4F93F20MS.MEGWSWMEG.2ce651cca5f1bce74b3f31f17dcdbfe1&amp;a=028&amp;t=1</t>
  </si>
  <si>
    <t>http://www.simpleweatheralert.com/cgi-bin/weatherdetail.py?l=MS1255E4EAA794.WinterWeatherAdvisory.1255E4F854C0MS.MEGWSWMEG.2ce651cca5f1bce74b3f31f17dcdbfe1&amp;a=028&amp;t=1</t>
  </si>
  <si>
    <t>https://www.youtube.com/watch?v=dqJk8WfzsxQ&amp;feature=youtu.be</t>
  </si>
  <si>
    <t>http://click.icptrack.com/icp/relay.php?c=1427603&amp;p=28930&amp;l=16102&amp;destination=http://bit.ly/1KTWZeL</t>
  </si>
  <si>
    <t>https://www.facebook.com/chickasaw.dcs/posts/429764920555060</t>
  </si>
  <si>
    <t>http://mesonet.agron.iastate.edu/vtec/#2016-O-CAN-KMEG-FG-Y-0001</t>
  </si>
  <si>
    <t>http://mesonet.agron.iastate.edu/vtec/#2016-O-CON-KMEG-WW-Y-0003</t>
  </si>
  <si>
    <t>http://mesonet.agron.iastate.edu/lsr/#MEG/201601221632/201601221632</t>
  </si>
  <si>
    <t>http://mesonet.agron.iastate.edu/vtec/#2016-O-CAN-KMEG-WW-Y-0003</t>
  </si>
  <si>
    <t>http://chickasawcountry.com/events/monster-truck-rally https://twitter.com/Chickasaw/status/690592359407599616/photo/1</t>
  </si>
  <si>
    <t>http://mesonet.agron.iastate.edu/vtec/?utm_source=dlvr.it&amp;utm_medium=twitter#2016-O-NEW-KMEG-FG-Y-0001</t>
  </si>
  <si>
    <t>http://mesonet.agron.iastate.edu/vtec/?utm_source=dlvr.it&amp;utm_medium=twitter#2016-O-EXT-KMEG-WS-A-0001</t>
  </si>
  <si>
    <t>http://mesonet.agron.iastate.edu/vtec/?utm_source=dlvr.it&amp;utm_medium=twitter#2016-O-CAN-KMEG-FG-Y-0001</t>
  </si>
  <si>
    <t>http://mesonet.agron.iastate.edu/vtec/?utm_source=dlvr.it&amp;utm_medium=twitter#2016-O-NEW-KMEG-WW-Y-0003</t>
  </si>
  <si>
    <t>http://mesonet.agron.iastate.edu/vtec/?utm_source=dlvr.it&amp;utm_medium=twitter#2016-O-COR-KMEG-WW-Y-0003</t>
  </si>
  <si>
    <t>http://mesonet.agron.iastate.edu/vtec/?utm_source=dlvr.it&amp;utm_medium=twitter#2016-O-CON-KMEG-WW-Y-0003</t>
  </si>
  <si>
    <t>http://mesonet.agron.iastate.edu/vtec/?utm_source=dlvr.it&amp;utm_medium=twitter#2016-O-EXT-KMEG-WW-Y-0003</t>
  </si>
  <si>
    <t>http://mesonet.agron.iastate.edu/lsr/?utm_source=dlvr.it&amp;utm_medium=twitter#MEG/201601221632/201601221632</t>
  </si>
  <si>
    <t>http://mesonet.agron.iastate.edu/vtec/?utm_source=dlvr.it&amp;utm_medium=twitter#2016-O-CAN-KMEG-WW-Y-0003</t>
  </si>
  <si>
    <t>https://twitter.com/insiderlou/status/690602083888828416</t>
  </si>
  <si>
    <t>http://business-and-industrial.info/bsnssnd/ndstrl/?query=http://rover.ebay.com/rover/1/711-53200-19255-0/1?ff3=2&amp;toolid=10039&amp;campid=5337797091&amp;item=311532436865&amp;vectorid=229466&amp;lgeo=1</t>
  </si>
  <si>
    <t>https://hitloan.com/payday-loans-online/AL/chickasaw.aspx</t>
  </si>
  <si>
    <t>https://www.swarmapp.com/c/btGpJCePTk9</t>
  </si>
  <si>
    <t>https://www.swarmapp.com/c/07fEixRfxV8</t>
  </si>
  <si>
    <t>http://chickasawcountry.com/events/cnra-bald-eagle-watch</t>
  </si>
  <si>
    <t>http://www.facebook.com/TheDavisNews/posts/951382078248731</t>
  </si>
  <si>
    <t>https://www.chickasaw.tv/history-timeline/video/the-self-determination-act-of-1975/document/indian-self-determination-and-indian-education-assistance-act?utm_source=Twitter&amp;utm_medium=Social&amp;utm_content=chickasaw_tv_history-timeline_video_the-self-determination-act-of-1975_document_indian-self-determination-and-indian-education-assistance-act-2016-01-22&amp;utm_campaign=Chickasaw</t>
  </si>
  <si>
    <t>https://papasdecks.com/alabama/deck-repair-chickasaw-alabama-papas-deck-services/</t>
  </si>
  <si>
    <t>http://chickasawfoundation.org/Scholarships.aspx</t>
  </si>
  <si>
    <t>https://www.chickasaw.tv/history/video/te-ata-a-judylee-oliva-production</t>
  </si>
  <si>
    <t>http://spain-travel-now.info/re/sn/?query=http://rover.ebay.com/rover/1/711-53200-19255-0/1?ff3=2&amp;toolid=10039&amp;campid=5337597384&amp;item=401059783977&amp;vectorid=229466&amp;lgeo=1</t>
  </si>
  <si>
    <t>http://www.alabamadui-attorney.com/2016/01/dui-attorney-chickasaw-alabama-dui-lawyer-help-chickasaw-al-drunk-driving-arrest/?utm_content=buffera9ca6&amp;utm_medium=social&amp;utm_source=twitter.com&amp;utm_campaign=buffer</t>
  </si>
  <si>
    <t>https://www.instagram.com/p/BA5GVV3mdya/</t>
  </si>
  <si>
    <t>https://www.swarmapp.com/c/7DmPXc2xtor</t>
  </si>
  <si>
    <t>http://uae-trip.info/p/tr/?query=http://rover.ebay.com/rover/1/711-53200-19255-0/1?ff3=2&amp;toolid=10039&amp;campid=5337597384&amp;item=151960603331&amp;vectorid=229466&amp;lgeo=1</t>
  </si>
  <si>
    <t>https://chickasaw.net/News/Press-Releases/2014-Press-Releases/Burial-site-of-former-Chickasaw-Gov-Burney-locate.aspx?platform=hootsuite</t>
  </si>
  <si>
    <t>https://www.facebook.com/supremeoutdoorz/posts/1656266014623199</t>
  </si>
  <si>
    <t>http://paper.li/vacshackcom/1319541231?edition_id=ab81c780-c28b-11e5-881a-0cc47a0d164b</t>
  </si>
  <si>
    <t>https://toiletrepair.renovatedceilings.com/service/toilet-repair-chickasaw-al-chickasaw-toilet-repair-pros/</t>
  </si>
  <si>
    <t>https://twitter.com/artesianhotel/status/691278181341470720</t>
  </si>
  <si>
    <t>http://buy-art.info/by/rt/?query=http://rover.ebay.com/rover/1/711-53200-19255-0/1?ff3=2&amp;toolid=10039&amp;campid=5337797091&amp;item=201510419036&amp;vectorid=229466&amp;lgeo=1</t>
  </si>
  <si>
    <t>http://www.shoeob.com/</t>
  </si>
  <si>
    <t>https://pinterest.com/pin/528680443737897958/</t>
  </si>
  <si>
    <t>https://pinterest.com/pin/528680443737944833/</t>
  </si>
  <si>
    <t>http://danijobs.com/go?u=http%3a%2f%2fmemphis.craigslist.org%2ffbh%2f5417131493.html%3futm_medium%3dtwitter%26utm_source%3dtwitterfeed</t>
  </si>
  <si>
    <t>https://www.ecok.edu/article/dr-raniyah-c-ramadan-neuroscience-symposium-set-jan-28-ecu</t>
  </si>
  <si>
    <t>https://patchingplaster.mudcodrywall.com/patching-plaster/patching-plaster-chickasaw-county-ia-plastering/</t>
  </si>
  <si>
    <t>https://twitter.com/lienhart85/status/691394276832493569</t>
  </si>
  <si>
    <t>https://twitter.com/phenomenal__lay/status/689631918351056896</t>
  </si>
  <si>
    <t>https://twitter.com/rollbluntss/status/691451056291758080</t>
  </si>
  <si>
    <t>http://donorship.in/a-living-legacy_-honored-elder-finds-strength-in-her-chickasaw-heritage-ictmn-com?utm_source=twitterfeed&amp;utm_medium=twitter</t>
  </si>
  <si>
    <t>https://www.facebook.com/SNNWX/posts/1857811437778854</t>
  </si>
  <si>
    <t>https://www.facebook.com/SNNWX/posts/1857907607769237</t>
  </si>
  <si>
    <t>http://www.simpleweatheralert.com/cgi-bin/weatherdetail.py?l=IA1255E50ACC7C.WinterWeatherAdvisory.1255E527F040IA.ARXWSWARX.3016c936e5fa944adf169a0a1ffe39ee&amp;a=019&amp;t=1</t>
  </si>
  <si>
    <t>http://www.simpleweatheralert.com/cgi-bin/weatherdetail.py?l=IA1255E5189500.WinterWeatherAdvisory.1255E527F040IA.ARXWSWARX.db5427bdb5f54d444afeabe5aa4d36ea&amp;a=019&amp;t=1</t>
  </si>
  <si>
    <t>http://uncpress.unc.edu/books/T-8697.html</t>
  </si>
  <si>
    <t>http://www.search2hired.com/JS/JD?id=65987&amp;con=US</t>
  </si>
  <si>
    <t>http://weatherhop.com/warnings/56a168cb4a55b3e433000009</t>
  </si>
  <si>
    <t>http://weatherhop.com/warnings/56a243d44a55b373a8000006</t>
  </si>
  <si>
    <t>http://weatherhop.com/warnings/56a53c904a55b38d77000002</t>
  </si>
  <si>
    <t>http://weatherhop.com/warnings/56a646e24a55b36fae000002</t>
  </si>
  <si>
    <t>http://www.chickasawfoundation.org/Documents/Scholarship-Application-Supplemental.aspx</t>
  </si>
  <si>
    <t>http://www.rlhillhomes.com/million-homes</t>
  </si>
  <si>
    <t>http://wkrg.com/?p=145546</t>
  </si>
  <si>
    <t>https://twitter.com/chickasaw/status/691684523801759745</t>
  </si>
  <si>
    <t>http://www.al.com/news/mobile/index.ssf/2016/01/have_an_outstanding_warrant_in.html?utm_source=twitterfeed&amp;utm_medium=twitter</t>
  </si>
  <si>
    <t>https://twitter.com/Chickasaw/status/691668945934422016</t>
  </si>
  <si>
    <t>http://www.al.com/news/mobile/index.ssf/2016/01/have_an_outstanding_warrant_in.html</t>
  </si>
  <si>
    <t>http://coincitywarrior.weebly.com/ http://rover.ebay.com/rover/1/711-53200-19255-0/1?ff3=2&amp;toolid=10039&amp;campid=5337736363&amp;item=201506727137&amp;vectorid=229466&amp;lgeo=1&amp;utm_source=dlvr.it&amp;utm_medium=twitter http://www.amazon.com/s/ref=as_li_ss_tl?url=search-alias%3Dcollectibles&amp;field-keywords=gold+and+silver+bullion&amp;sprefix=gold+and+silver+bullion,aps,152&amp;rh=n:4991425011,k:gold+and+silver+bullion&amp;linkCode=sl2&amp;tag=retr01-20&amp;linkId=b7ac1e3f319d65bcebc43aa31d920c3d</t>
  </si>
  <si>
    <t>http://www.newson6.com/category/267187/dynamic-popout-live-stream?webEncoder=http://kwtv-lh.akamaihd.net/z/KWTV_665@91154/manifest.f4m&amp;mobileEncoder=http://kwtv-lh.akamaihd.net/i/KWTV_665@91154/master.m3u8</t>
  </si>
  <si>
    <t>http://mesonet.agron.iastate.edu/lsr/#ARX/201601260258/201601260258</t>
  </si>
  <si>
    <t>https://www.instagram.com/p/BA_L4HhG31M/</t>
  </si>
  <si>
    <t>https://www.instagram.com/p/BA_MyDAKwvdwiQZdWxeQzYUrp4MlVocNruSsqw0/</t>
  </si>
  <si>
    <t>http://dental-surgery-dds.info/grydds/dntlsr/?query=http://rover.ebay.com/rover/1/711-53200-19255-0/1?ff3=2&amp;toolid=10039&amp;campid=5337597384&amp;item=391372499848&amp;vectorid=229466&amp;lgeo=1</t>
  </si>
  <si>
    <t>http://dadspestcontrol.com/mosquito-control-chickasaw-county-mississippi-mosquito-treatment/</t>
  </si>
  <si>
    <t>http://www.grahamjones.ie/blog/nuascannan https://twitter.com/EOTS_Facilities/status/691984968482951168</t>
  </si>
  <si>
    <t>https://www.instagram.com/p/BBAiCZ6AzpV/</t>
  </si>
  <si>
    <t>http://www.joannemcknight.com/</t>
  </si>
  <si>
    <t>http://whalewisdom.com/schedule13d/view/chickasaw-capital-management-llc-sc-13g-2016-01-26-enlc</t>
  </si>
  <si>
    <t>http://www.conferencecalltranscripts.org/13G/summary/?id=2358606</t>
  </si>
  <si>
    <t>https://twitter.com/Chickasaw/status/692044612731535361</t>
  </si>
  <si>
    <t>https://www.swarmapp.com/c/f2b7XHvAB46</t>
  </si>
  <si>
    <t>http://www.youtube.com/watch?v=_rMVxgY4atM</t>
  </si>
  <si>
    <t>https://www.instagram.com/p/BBA8vAgzFfN/</t>
  </si>
  <si>
    <t>http://journalrecord.com/2016/01/26/done-deal-okc-council-accepts-chickasaw-offer-to-finish-run-museum-general-news/?platform=hootsuite</t>
  </si>
  <si>
    <t>http://r.socialstudio.radian6.com/e3101b91-afb1-4d9d-8566-8602e198b544</t>
  </si>
  <si>
    <t>http://journalrecord.com/2016/01/26/done-deal-okc-council-accepts-chickasaw-offer-to-finish-run-museum-general-news/</t>
  </si>
  <si>
    <t>https://twitter.com/JournalRecord/status/692077944244703232 http://journalrecord.com/2016/01/26/done-deal-okc-council-accepts-chickasaw-offer-to-finish-run-museum-general-news/?platform=hootsuite</t>
  </si>
  <si>
    <t>https://twitter.com/news_oklahoma/status/692082555978407937 http://journalrecord.com/2016/01/26/done-deal-okc-council-accepts-chickasaw-offer-to-finish-run-museum-general-news/</t>
  </si>
  <si>
    <t>http://www.sigalert.com/Map.asp?region=Orlando</t>
  </si>
  <si>
    <t>https://www.instagram.com/p/BBBYpJPG8nf/</t>
  </si>
  <si>
    <t>https://www.swarmapp.com/c/5c9w0bYoKyv</t>
  </si>
  <si>
    <t>http://fniq.a.boysofts.com/IHw</t>
  </si>
  <si>
    <t>http://www.nhtrib.com/news/article_738f7b02-c05f-11e5-94bc-4f140e6eb3b9.html</t>
  </si>
  <si>
    <t>http://www.nhtrib.com/sports/article_af771efa-c388-11e5-9aef-b39f71e8e03e.html</t>
  </si>
  <si>
    <t>http://www.nhtrib.com/photos_videos/youtube_6577a9a6-c463-11e5-b03c-3f90dc3b471d.html</t>
  </si>
  <si>
    <t>http://health-beauty-items.info/hlthb/tytms/?query=http://rover.ebay.com/rover/1/711-53200-19255-0/1?ff3=2&amp;toolid=10039&amp;campid=5337797091&amp;item=141888104777&amp;vectorid=229466&amp;lgeo=1</t>
  </si>
  <si>
    <t>http://www.twitlonger.com/show/n_1so83oc</t>
  </si>
  <si>
    <t>http://localbuzznetwork.com/tupelo-ms-real-estate/</t>
  </si>
  <si>
    <t>https://twitter.com/coachgroyal/status/692305893174566913</t>
  </si>
  <si>
    <t>https://www.instagram.com/p/BBCsCAioCru/</t>
  </si>
  <si>
    <t>https://lumberjackcarpentry.com/decking-chickasaw-alabama/</t>
  </si>
  <si>
    <t>https://www.linkedin.com/pulse/sodexo-seeking-food-production-manager-chickasaw-casino-amy-taylor</t>
  </si>
  <si>
    <t>http://chickasawcountry.com/bowl-time-in-chickasaw-country</t>
  </si>
  <si>
    <t>http://journalrecord.com/2016/01/26/okc-council-accepts-chickasaw-offer-to-finish-run-museum-general-news/</t>
  </si>
  <si>
    <t>http://rover.ebay.com/rover/1/711-53200-19255-0/1?ff3=2&amp;toolid=10039&amp;campid=5337791526&amp;item=381531767906&amp;vectorid=229466&amp;lgeo=1</t>
  </si>
  <si>
    <t>http://texashistory.com/product/the-texas-frontier-and-the-butterfield-overland-mail-1858-1861/</t>
  </si>
  <si>
    <t>https://www.instagram.com/p/BBDWxeVoeU-/</t>
  </si>
  <si>
    <t>https://www.facebook.com/photo.php?fbid=963169070386113</t>
  </si>
  <si>
    <t>https://www.instagram.com/p/BBDX0c9oeXW/</t>
  </si>
  <si>
    <t>https://www.facebook.com/photo.php?fbid=963174847052202</t>
  </si>
  <si>
    <t>https://goo.gl/ULSHo2?utm_content=buffer7c276&amp;utm_medium=social&amp;utm_source=twitter.com&amp;utm_campaign=buffer</t>
  </si>
  <si>
    <t>https://www.waze.com/en/irregular_traffic?bbox=-81.269,28.498,-81.269,28.510&amp;id=1803867423&amp;env=usa&amp;referrer=utm_source=auto_tweets&amp;utm_medium=WazeTrafficORL</t>
  </si>
  <si>
    <t>https://www.waze.com/en/irregular_traffic?bbox=-81.269,28.497,-81.269,28.511&amp;id=1793008896/f165fb02-9103-3888-b16a-a92c5caf8f24&amp;env=usa&amp;referrer=utm_source=auto_tweets&amp;utm_medium=WazeTrafficORL</t>
  </si>
  <si>
    <t>http://chickasawcountry.com/blog/flavors-of-chickasaw-country-sweet-manna-bakery?token=dbb003157e0500e0dc8c41be32adb59c</t>
  </si>
  <si>
    <t>http://chickasawcountry.com/blog/flavors-of-chickasaw-country-sweet-manna-bakery</t>
  </si>
  <si>
    <t>https://twitter.com/Chickasaw/status/691772770192089091/photo/1</t>
  </si>
  <si>
    <t>https://www.facebook.com/adrianne.cooper.16/posts/1559886847666689</t>
  </si>
  <si>
    <t>http://www.har.com/u/961a8943</t>
  </si>
  <si>
    <t>https://www.instagram.com/p/BBDX0OHRxW3/</t>
  </si>
  <si>
    <t>https://www.instagram.com/p/BBEH2qLxxc8/</t>
  </si>
  <si>
    <t>http://www.careerarc.com/job-listing/citi-trends-jobs-store-sales-associate-chickasaw-al-16358957?campaign_id=7899&amp;src=1&amp;utm_campaign=TW01&amp;utm_medium=TW&amp;utm_source=JC</t>
  </si>
  <si>
    <t>http://www.wcbi.com/local-news/video-chickasaw-county-in-line-for-funding-for-tornado-shelters/</t>
  </si>
  <si>
    <t>http://rover.ebay.com/rover/1/711-53200-19255-0/1?ff3=2&amp;toolid=10039&amp;campid=5337791526&amp;item=121877705686&amp;vectorid=229466&amp;lgeo=1</t>
  </si>
  <si>
    <t>http://sky4buy.com/H-19-S-55-Chickasaw-Instrument-Panel-Free-Shipping-331720740242/05542?utm_medium=social&amp;utm_source=twitter</t>
  </si>
  <si>
    <t>http://robwire.com https://www.google.com/url?rct=j&amp;sa=t&amp;url=http%3A%2F%2Fwww.wcbi.com%2Flocal-news%2Fvideo-chickasaw-county-in-line-for-funding-for-tornado-shelters%2F&amp;ct=ga&amp;cd=CAIyHDMwYTQ3NzdjNDBkNjIwY2U6Y29tOmVuOlVTOlI&amp;usg=AFQjCNHO1KdJGyUn2MTIUqirjh1d6ntCqw&amp;utm_source=dlvr.it&amp;utm_medium=twitter</t>
  </si>
  <si>
    <t>http://robwire.com https://www.bing.com/news/apiclick.aspx?ref=FexRss&amp;aid=&amp;tid=A33314884B144C9C98B93BAD620F5C9A&amp;url=http%3A%2F%2Fwww.msnewsnow.com%2Fstory%2F31077309%2Fchickasaw-county-to-get-9-storm-shelters&amp;c=VdQq7KbDsMvwrBfcq7B0kO4-M058IiZk9McwSmWqfs0&amp;mkt=en-us&amp;utm_source=dlvr.it&amp;utm_medium=twitter</t>
  </si>
  <si>
    <t>https://papasplumbers.com/affordable-plumbing-chickasaw-al-affordable-plumbers-in-chickasaw/</t>
  </si>
  <si>
    <t>https://www.facebook.com/cojedab/posts/10207786843603608</t>
  </si>
  <si>
    <t>http://www.newsms.fm/new-storm-shelters-for-chickasaw-county/</t>
  </si>
  <si>
    <t>http://chickasaw.net/Services/Prevention-Services.aspx</t>
  </si>
  <si>
    <t>http://www.MyAwesomePage.com/TomCD</t>
  </si>
  <si>
    <t>https://www.google.com/url?rct=j&amp;sa=t&amp;url=http://www.thecallnews.com/102735/1592/general-newsnew-chickasaw-superintendent-012816&amp;ct=ga&amp;cd=CAIyGjk1NmUxYzc1MTI4MWI4NDY6Y29tOmVuOlVT&amp;usg=AFQjCNEAqLa4-nQwfcy2_zCmj1nv2NAb4Q&amp;utm_source=twitterfeed&amp;utm_medium=twitter</t>
  </si>
  <si>
    <t>http://chickasaw.net/News/Press-Releases/2016-Press-Releases/The-Chickasaw-Cultural-Center-will-host-the-Ofi-To.aspx?platform=hootsuite</t>
  </si>
  <si>
    <t>http://chickasaw.net/anompa/index.html</t>
  </si>
  <si>
    <t>http://chickasawcountry.com/events/saturday-movie-night-at-the-cultural-center-tomorrowland</t>
  </si>
  <si>
    <t>http://chickasaw.net/Calendar/2016/Chickasaw-Language-Club-Accepting-Youth-Members.aspx?platform=hootsuite</t>
  </si>
  <si>
    <t>https://www.chickasaw.tv/misc/pdfs/chickasawtimes_january2016.pdf?utm_source=Twitter&amp;utm_medium=Social&amp;utm_content=chickasaw_tv_misc_pdfs_chickasawtimes_january2016_pdf-2016-01-20&amp;utm_campaign=Chickasaw</t>
  </si>
  <si>
    <t>https://www.chickasaw.tv/arts/video/the-mcswain-theatre-a-second-chance/document/mcswain-theatre-profile?utm_source=Twitter&amp;utm_medium=Social&amp;utm_content=chickasaw_tv_arts_video_the-mcswain-theatre-a-second-chance_document_mcswain-theatre-profile-2016-01-28&amp;utm_campaign=Chickasaw</t>
  </si>
  <si>
    <t>http://swtimes.com/news/state-news/oklahoma-city-leaders-changes-indian-museum-proposal#sthash.GumJyCKe.uxfs&amp;st_refDomain=&amp;st_refQuery=</t>
  </si>
  <si>
    <t>http://www.chickasawcountry.com/nominate-best-of-chickasaw</t>
  </si>
  <si>
    <t>https://twitter.com/chickasaw/status/689602090629500928</t>
  </si>
  <si>
    <t>https://twitter.com/chickasaw/status/690189788012482560</t>
  </si>
  <si>
    <t>http://chickasawcountry.com/events/valentines-day-with-kristyn-harris</t>
  </si>
  <si>
    <t>http://chickasawcountry.com/events/southwind-hills-valentines-day-event</t>
  </si>
  <si>
    <t>http://chickasawcountry.com/events/the-goddard-center-presents-puccini-s-turandot</t>
  </si>
  <si>
    <t>http://www.travelok.com/listings/view.profile/id.18755/event.10947</t>
  </si>
  <si>
    <t>https://www.instagram.com/p/BBEHE2AJSn2/</t>
  </si>
  <si>
    <t>http://chickasawcountry.com/events/chikasha-historical-maps-display</t>
  </si>
  <si>
    <t>http://chickasawcountry.com/events/ofi-tohbi-exhibit</t>
  </si>
  <si>
    <t>https://twitter.com/chickasawccc/status/691301847026413568</t>
  </si>
  <si>
    <t>https://twitter.com/mixmercantile/status/692342397397831680</t>
  </si>
  <si>
    <t>http://chickasawcountry.com/outdoors/wildcat-springs-ranch</t>
  </si>
  <si>
    <t>https://twitter.com/okturnpike/status/692448627143397379</t>
  </si>
  <si>
    <t>http://chickasawcountry.com/events/wyatt-mccubbin-at-the-pickin-parlor</t>
  </si>
  <si>
    <t>http://chickasawcountry.com/events/chisholm-trail-heritage-center-presents-our-people-our-land-our-images-exhibit</t>
  </si>
  <si>
    <t>http://chickasawcountry.com/best-of-chickasaw-winners</t>
  </si>
  <si>
    <t>https://twitter.com/WinStarWorld/status/692722721072009216</t>
  </si>
  <si>
    <t>http://chickasawcountry.com/events/mcswain-movie-night-war-room</t>
  </si>
  <si>
    <t>https://twitter.com/ArtesianHotel/status/689568030439923712</t>
  </si>
  <si>
    <t>http://chickasawcountry.com/events/sip-n-swirl-at-waddell-vineyards</t>
  </si>
  <si>
    <t>http://chickasawcountry.com/valentines-getaway</t>
  </si>
  <si>
    <t>http://chickasawcountry.com/events/red-river-showdown</t>
  </si>
  <si>
    <t>http://chickasawcountry.com/events/annual-trail-dance-film-festival</t>
  </si>
  <si>
    <t>https://twitter.com/BedreChocolate/status/690233129538297858</t>
  </si>
  <si>
    <t>http://www.onlyinyourstate.com/oklahoma/best-chicken-fried-steak-ok/</t>
  </si>
  <si>
    <t>https://twitter.com/okartscouncil/status/690289073093632005</t>
  </si>
  <si>
    <t>http://chickasawcountry.com/bed-breakfast</t>
  </si>
  <si>
    <t>https://twitter.com/ChickasawRCC/status/691692569927942144</t>
  </si>
  <si>
    <t>https://twitter.com/ArtesianHotel/status/691728559270924289</t>
  </si>
  <si>
    <t>http://chickasawcountry.com/events/love-stories-concert-valentine-workshop</t>
  </si>
  <si>
    <t>http://chickasawcountry.com/shop/the-stuff-shoppe</t>
  </si>
  <si>
    <t>http://chickasawcountry.com/events/valentine-s-day-at-the-artesian</t>
  </si>
  <si>
    <t>http://chickasawcountry.com/events/ultimate-calf-roping-in-duncan</t>
  </si>
  <si>
    <t>https://www.youtube.com/watch?v=fDiRqKDm-5k</t>
  </si>
  <si>
    <t>http://chickasawcountry.com/blog/game-day-goodies-1</t>
  </si>
  <si>
    <t>https://twitter.com/adamainstreet/status/692758329576173568</t>
  </si>
  <si>
    <t>http://www.wtva.com/news/Six_arrested_on_drug_charges_in_Chickasaw_County_.html http://www.wtva.com/</t>
  </si>
  <si>
    <t>http://www.wtva.com/news/More_storm_shelters_to_be_built_in_Chickasaw_County.html http://www.wtva.com/</t>
  </si>
  <si>
    <t>http://www.wtva.com/news/Chickasaw_County_shooting_wounds_two.html http://www.wtva.com/</t>
  </si>
  <si>
    <t>https://twitter.com/chickasaw/status/692448848908713984</t>
  </si>
  <si>
    <t>https://www.facebook.com/Americas-Military-History-1567654063557904/</t>
  </si>
  <si>
    <t>ebay.com</t>
  </si>
  <si>
    <t>datingbuddies.com</t>
  </si>
  <si>
    <t>pinterest.com</t>
  </si>
  <si>
    <t>chickasaw.tv</t>
  </si>
  <si>
    <t>chickasaw.coop</t>
  </si>
  <si>
    <t>twitter.com</t>
  </si>
  <si>
    <t>catsone.com</t>
  </si>
  <si>
    <t>djournal.com djournal.com</t>
  </si>
  <si>
    <t>paper.li</t>
  </si>
  <si>
    <t>japan-jp.info twitter.com</t>
  </si>
  <si>
    <t>australia-au.info</t>
  </si>
  <si>
    <t>zillow.com</t>
  </si>
  <si>
    <t>united-states-tourist.info</t>
  </si>
  <si>
    <t>beaversbendvacations.com</t>
  </si>
  <si>
    <t>kwwl.com</t>
  </si>
  <si>
    <t>youtube.com</t>
  </si>
  <si>
    <t>whotv.com</t>
  </si>
  <si>
    <t>dlvr.it</t>
  </si>
  <si>
    <t>oddcrimes.com</t>
  </si>
  <si>
    <t>ysktoday.com</t>
  </si>
  <si>
    <t>kcrr.com</t>
  </si>
  <si>
    <t>kimt.com</t>
  </si>
  <si>
    <t>q923.net</t>
  </si>
  <si>
    <t>redlakenationnews.com</t>
  </si>
  <si>
    <t>radian6.com</t>
  </si>
  <si>
    <t>nmscas.com</t>
  </si>
  <si>
    <t>spaandtub.com</t>
  </si>
  <si>
    <t>socialsharinglink.com</t>
  </si>
  <si>
    <t>djournal.com</t>
  </si>
  <si>
    <t>pgtb.me</t>
  </si>
  <si>
    <t>wtva.com drugpolicycentral.com</t>
  </si>
  <si>
    <t>papaselectric.com</t>
  </si>
  <si>
    <t>wave3.com</t>
  </si>
  <si>
    <t>uae-trip.info</t>
  </si>
  <si>
    <t>chickasawkids.com</t>
  </si>
  <si>
    <t>businesswire.com</t>
  </si>
  <si>
    <t>careerarc.com</t>
  </si>
  <si>
    <t>wtva.com bit.ly</t>
  </si>
  <si>
    <t>apple.com</t>
  </si>
  <si>
    <t>simpleweatheralert.com</t>
  </si>
  <si>
    <t>icptrack.com</t>
  </si>
  <si>
    <t>iastate.edu</t>
  </si>
  <si>
    <t>chickasawcountry.com twitter.com</t>
  </si>
  <si>
    <t>business-and-industrial.info</t>
  </si>
  <si>
    <t>hitloan.com</t>
  </si>
  <si>
    <t>papasdecks.com</t>
  </si>
  <si>
    <t>chickasawfoundation.org</t>
  </si>
  <si>
    <t>spain-travel-now.info</t>
  </si>
  <si>
    <t>alabamadui-attorney.com</t>
  </si>
  <si>
    <t>renovatedceilings.com</t>
  </si>
  <si>
    <t>buy-art.info</t>
  </si>
  <si>
    <t>shoeob.com</t>
  </si>
  <si>
    <t>danijobs.com</t>
  </si>
  <si>
    <t>ecok.edu</t>
  </si>
  <si>
    <t>mudcodrywall.com</t>
  </si>
  <si>
    <t>donorship.in</t>
  </si>
  <si>
    <t>unc.edu</t>
  </si>
  <si>
    <t>search2hired.com</t>
  </si>
  <si>
    <t>weatherhop.com</t>
  </si>
  <si>
    <t>rlhillhomes.com</t>
  </si>
  <si>
    <t>wkrg.com</t>
  </si>
  <si>
    <t>al.com</t>
  </si>
  <si>
    <t>weebly.com ebay.com amazon.com</t>
  </si>
  <si>
    <t>newson6.com</t>
  </si>
  <si>
    <t>dental-surgery-dds.info</t>
  </si>
  <si>
    <t>dadspestcontrol.com</t>
  </si>
  <si>
    <t>grahamjones.ie twitter.com</t>
  </si>
  <si>
    <t>joannemcknight.com</t>
  </si>
  <si>
    <t>whalewisdom.com</t>
  </si>
  <si>
    <t>conferencecalltranscripts.org</t>
  </si>
  <si>
    <t>twitter.com journalrecord.com</t>
  </si>
  <si>
    <t>sigalert.com</t>
  </si>
  <si>
    <t>boysofts.com</t>
  </si>
  <si>
    <t>nhtrib.com</t>
  </si>
  <si>
    <t>health-beauty-items.info</t>
  </si>
  <si>
    <t>twitlonger.com</t>
  </si>
  <si>
    <t>localbuzznetwork.com</t>
  </si>
  <si>
    <t>lumberjackcarpentry.com</t>
  </si>
  <si>
    <t>linkedin.com</t>
  </si>
  <si>
    <t>texashistory.com</t>
  </si>
  <si>
    <t>goo.gl</t>
  </si>
  <si>
    <t>waze.com</t>
  </si>
  <si>
    <t>har.com</t>
  </si>
  <si>
    <t>wcbi.com</t>
  </si>
  <si>
    <t>sky4buy.com</t>
  </si>
  <si>
    <t>robwire.com google.com</t>
  </si>
  <si>
    <t>robwire.com bing.com</t>
  </si>
  <si>
    <t>papasplumbers.com</t>
  </si>
  <si>
    <t>newsms.fm</t>
  </si>
  <si>
    <t>myawesomepage.com</t>
  </si>
  <si>
    <t>google.com</t>
  </si>
  <si>
    <t>swtimes.com</t>
  </si>
  <si>
    <t>travelok.com</t>
  </si>
  <si>
    <t>onlyinyourstate.com</t>
  </si>
  <si>
    <t>wtva.com wtva.com</t>
  </si>
  <si>
    <t>escapade men free</t>
  </si>
  <si>
    <t>lake okl</t>
  </si>
  <si>
    <t>tmyk</t>
  </si>
  <si>
    <t>hrjobs hr humanresources jobs</t>
  </si>
  <si>
    <t>towntiptuesday</t>
  </si>
  <si>
    <t>boom</t>
  </si>
  <si>
    <t>adventure singles adult</t>
  </si>
  <si>
    <t>seeking fun fuckbuddy</t>
  </si>
  <si>
    <t>dalealswirl</t>
  </si>
  <si>
    <t>crossfit crossfit crossfitmember crossfitadd</t>
  </si>
  <si>
    <t>crossfit crossfit crossfitme</t>
  </si>
  <si>
    <t>crossfit cro</t>
  </si>
  <si>
    <t>smttt</t>
  </si>
  <si>
    <t>killed</t>
  </si>
  <si>
    <t>cvnews</t>
  </si>
  <si>
    <t>museumselfie</t>
  </si>
  <si>
    <t>msuwx</t>
  </si>
  <si>
    <t>chickasaw littlerock 18b</t>
  </si>
  <si>
    <t>chickasaw littlerock</t>
  </si>
  <si>
    <t>electricalservicesalabama</t>
  </si>
  <si>
    <t>suspiciousvehicle orlpol ocso</t>
  </si>
  <si>
    <t>nationalhugday</t>
  </si>
  <si>
    <t>retail job chickasaw hiring</t>
  </si>
  <si>
    <t>happybirthday</t>
  </si>
  <si>
    <t>cfldrive traffic</t>
  </si>
  <si>
    <t>chickasaw hurricane</t>
  </si>
  <si>
    <t>mswx</t>
  </si>
  <si>
    <t>silver junksilver coins us bul</t>
  </si>
  <si>
    <t>silver junksilver coins us bulli</t>
  </si>
  <si>
    <t>silver junksilver coins us bullion</t>
  </si>
  <si>
    <t>meg</t>
  </si>
  <si>
    <t>gatorpride</t>
  </si>
  <si>
    <t>alabama deckrepairal</t>
  </si>
  <si>
    <t>embrace2a hatchetsup</t>
  </si>
  <si>
    <t>hatchetsup</t>
  </si>
  <si>
    <t>yvr vancity shoplocal</t>
  </si>
  <si>
    <t>headdesk</t>
  </si>
  <si>
    <t>dui attorney chickasaw alabama lawyer drunk driving</t>
  </si>
  <si>
    <t>chicagotravelshow</t>
  </si>
  <si>
    <t>mujeresbrillantes</t>
  </si>
  <si>
    <t>nationalpieday</t>
  </si>
  <si>
    <t>toiletrepair</t>
  </si>
  <si>
    <t>mandown orlpol ocso</t>
  </si>
  <si>
    <t>job craigslist</t>
  </si>
  <si>
    <t>trustmodernization navajo chickasaw standingrock tlingithaida swinomish</t>
  </si>
  <si>
    <t>donorship</t>
  </si>
  <si>
    <t>wx</t>
  </si>
  <si>
    <t>iawx</t>
  </si>
  <si>
    <t>jamesspader riseandgrind</t>
  </si>
  <si>
    <t>orlandotraffic</t>
  </si>
  <si>
    <t>orlando traffic</t>
  </si>
  <si>
    <t>job jobs driverjobs</t>
  </si>
  <si>
    <t>al</t>
  </si>
  <si>
    <t>chickasaw ok banfracking fossilfree</t>
  </si>
  <si>
    <t>arx</t>
  </si>
  <si>
    <t>chickasaw billboard billboards2015 billboards music</t>
  </si>
  <si>
    <t>muskogeanrococo modernnativeart chickasaw</t>
  </si>
  <si>
    <t>chickasaw billboard billboards2015 billboards music newmusic hiphop studio</t>
  </si>
  <si>
    <t>generaldisturbance orlpol ocso</t>
  </si>
  <si>
    <t>missingperson orlpol ocso</t>
  </si>
  <si>
    <t>shoplifter orlpol ocso</t>
  </si>
  <si>
    <t>armedrobbery orlpol ocso</t>
  </si>
  <si>
    <t>suspiciousperson orlpol ocso</t>
  </si>
  <si>
    <t>grandtheft orlpol ocso</t>
  </si>
  <si>
    <t>iawxnet</t>
  </si>
  <si>
    <t>chickasaw theland nativeproducer nativesincinema</t>
  </si>
  <si>
    <t>listing opelousas la realestate</t>
  </si>
  <si>
    <t>selfies mylove hikingadventures</t>
  </si>
  <si>
    <t>aiccm</t>
  </si>
  <si>
    <t>chickasaw chickasawnation</t>
  </si>
  <si>
    <t>re</t>
  </si>
  <si>
    <t>decking</t>
  </si>
  <si>
    <t>oklahoma chickasaw</t>
  </si>
  <si>
    <t>ardprint</t>
  </si>
  <si>
    <t>wtvanews officer</t>
  </si>
  <si>
    <t>taketheturnpike travelok</t>
  </si>
  <si>
    <t>orltraffic</t>
  </si>
  <si>
    <t>flavorsofcc</t>
  </si>
  <si>
    <t>bestofcc</t>
  </si>
  <si>
    <t>iam chickasaw</t>
  </si>
  <si>
    <t>retail job chickasaw jobs hiring</t>
  </si>
  <si>
    <t>nonsense nonsenseengine</t>
  </si>
  <si>
    <t>tornado weather</t>
  </si>
  <si>
    <t>wx weather</t>
  </si>
  <si>
    <t>alabama</t>
  </si>
  <si>
    <t>disabledoccupiedvehicle orlando vistaeast</t>
  </si>
  <si>
    <t>accidentwithroadblockage orlando vistaeast</t>
  </si>
  <si>
    <t>accidentminor orlando vistaeast</t>
  </si>
  <si>
    <t>housebusinesscheck orlando vistaeast</t>
  </si>
  <si>
    <t>commercialalarm orlando vistaeast</t>
  </si>
  <si>
    <t>schoolzonecrossing orlando vistaeast</t>
  </si>
  <si>
    <t>pitvsden nflplayoffs</t>
  </si>
  <si>
    <t>oklahomacity americanindian chickasaw</t>
  </si>
  <si>
    <t>breaking</t>
  </si>
  <si>
    <t>bornincc</t>
  </si>
  <si>
    <t>okwx</t>
  </si>
  <si>
    <t>duncanok</t>
  </si>
  <si>
    <t>repost</t>
  </si>
  <si>
    <t>valentinesday</t>
  </si>
  <si>
    <t>disabledoccupiedvehicle orlpol opd</t>
  </si>
  <si>
    <t>accidentwithroadblockage orlpol opd</t>
  </si>
  <si>
    <t>accidentminor orlpol opd</t>
  </si>
  <si>
    <t>housebusinesscheck orlpol opd</t>
  </si>
  <si>
    <t>vehicleaccident orlpol ocso</t>
  </si>
  <si>
    <t>commercialalarm orlpol opd</t>
  </si>
  <si>
    <t>citizenassist orlpol ocso</t>
  </si>
  <si>
    <t>schoolzonecrossing orlpol opd</t>
  </si>
  <si>
    <t>https://twitter.com/#!/buyers210/status/689398204689854464</t>
  </si>
  <si>
    <t>https://twitter.com/#!/joannhelperin/status/689463045777596416</t>
  </si>
  <si>
    <t>https://twitter.com/#!/joshplunk11/status/689477992137895936</t>
  </si>
  <si>
    <t>https://twitter.com/#!/roadtripexplore/status/689480397999091714</t>
  </si>
  <si>
    <t>https://twitter.com/#!/roadtripexplore/status/689482094053949443</t>
  </si>
  <si>
    <t>https://twitter.com/#!/cesarmor/status/689482578592567296</t>
  </si>
  <si>
    <t>https://twitter.com/#!/southcentralcsc/status/689488830664052736</t>
  </si>
  <si>
    <t>https://twitter.com/#!/chicksawecoop/status/689495059335553024</t>
  </si>
  <si>
    <t>https://twitter.com/#!/kandilewis93/status/689504501179424768</t>
  </si>
  <si>
    <t>https://twitter.com/#!/newcastlecasino/status/689516218617737216</t>
  </si>
  <si>
    <t>https://twitter.com/#!/notnottshendrik/status/689523229283737600</t>
  </si>
  <si>
    <t>https://twitter.com/#!/juliegrey2/status/689515187783729152</t>
  </si>
  <si>
    <t>https://twitter.com/#!/juliegrey2/status/689517721017569280</t>
  </si>
  <si>
    <t>https://twitter.com/#!/juliegrey2/status/689520222349496320</t>
  </si>
  <si>
    <t>https://twitter.com/#!/juliegrey2/status/689522746947145732</t>
  </si>
  <si>
    <t>https://twitter.com/#!/juliegrey2/status/689525268273352705</t>
  </si>
  <si>
    <t>https://twitter.com/#!/juliegrey2/status/689527788555145216</t>
  </si>
  <si>
    <t>https://twitter.com/#!/tophrjobs/status/689527792803905536</t>
  </si>
  <si>
    <t>https://twitter.com/#!/newsmississipi/status/689534407263256578</t>
  </si>
  <si>
    <t>https://twitter.com/#!/pearlgirl79/status/689546343610617857</t>
  </si>
  <si>
    <t>https://twitter.com/#!/popmusicvideos/status/689551397239558144</t>
  </si>
  <si>
    <t>https://twitter.com/#!/alexandraeardle/status/689564602380730368</t>
  </si>
  <si>
    <t>https://twitter.com/#!/eyeofthetiigerr/status/689565349172277248</t>
  </si>
  <si>
    <t>https://twitter.com/#!/angelakrueger4/status/689566822077587457</t>
  </si>
  <si>
    <t>https://twitter.com/#!/justishudd/status/689576436991037441</t>
  </si>
  <si>
    <t>https://twitter.com/#!/dalealswirlbot/status/689579744313110531</t>
  </si>
  <si>
    <t>https://twitter.com/#!/lifestyleofyou/status/689596530928586752</t>
  </si>
  <si>
    <t>https://twitter.com/#!/beachrdyfitness/status/689599288586956800</t>
  </si>
  <si>
    <t>https://twitter.com/#!/beachrdyfitness/status/689603189985955840</t>
  </si>
  <si>
    <t>https://twitter.com/#!/ughprincesa/status/689611304252760065</t>
  </si>
  <si>
    <t>https://twitter.com/#!/usmvoice/status/689616493710069761</t>
  </si>
  <si>
    <t>https://twitter.com/#!/usmsportsnet/status/689621391532908544</t>
  </si>
  <si>
    <t>https://twitter.com/#!/usmeagleeye/status/689623736295776256</t>
  </si>
  <si>
    <t>https://twitter.com/#!/tjjohnson67/status/689624555103600640</t>
  </si>
  <si>
    <t>https://twitter.com/#!/guerraperfecto/status/689628797595971584</t>
  </si>
  <si>
    <t>https://twitter.com/#!/guerreropericl1/status/689629376279900160</t>
  </si>
  <si>
    <t>https://twitter.com/#!/nicolepgentry/status/689630451724652545</t>
  </si>
  <si>
    <t>https://twitter.com/#!/lavallepromete3/status/689630563859324929</t>
  </si>
  <si>
    <t>https://twitter.com/#!/biggoldnation/status/689634819760852992</t>
  </si>
  <si>
    <t>https://twitter.com/#!/themoontowerbng/status/689637949168820224</t>
  </si>
  <si>
    <t>https://twitter.com/#!/kwwl/status/689643697399435265</t>
  </si>
  <si>
    <t>https://twitter.com/#!/beccaboo389/status/689651778690818049</t>
  </si>
  <si>
    <t>https://twitter.com/#!/mscokcaroline/status/689654800242180096</t>
  </si>
  <si>
    <t>https://twitter.com/#!/gale_courtney/status/689666847323635712</t>
  </si>
  <si>
    <t>https://twitter.com/#!/gjquesenberry/status/689699735565942784</t>
  </si>
  <si>
    <t>https://twitter.com/#!/cmajorrrr/status/689722878833590272</t>
  </si>
  <si>
    <t>https://twitter.com/#!/redtomatoradio/status/689768643144454144</t>
  </si>
  <si>
    <t>https://twitter.com/#!/whohd/status/689786763842195457</t>
  </si>
  <si>
    <t>https://twitter.com/#!/desmoinesdaily/status/689786964489297922</t>
  </si>
  <si>
    <t>https://twitter.com/#!/pulpnews/status/689789927266066432</t>
  </si>
  <si>
    <t>https://twitter.com/#!/yskdesmoines/status/689803365052612609</t>
  </si>
  <si>
    <t>https://twitter.com/#!/977kcrr/status/689812190229037056</t>
  </si>
  <si>
    <t>https://twitter.com/#!/final_deal589/status/689813931574059008</t>
  </si>
  <si>
    <t>https://twitter.com/#!/kimtnews3/status/689817751221735424</t>
  </si>
  <si>
    <t>https://twitter.com/#!/q923waterloo/status/689823496050995200</t>
  </si>
  <si>
    <t>https://twitter.com/#!/genelehmann/status/689830109109362688</t>
  </si>
  <si>
    <t>https://twitter.com/#!/rwood035/status/689869710784069633</t>
  </si>
  <si>
    <t>https://twitter.com/#!/wolfhawkpk86/status/689871899459907584</t>
  </si>
  <si>
    <t>https://twitter.com/#!/emdaugherty4/status/689886440608522240</t>
  </si>
  <si>
    <t>https://twitter.com/#!/crossley_kobi/status/689889141379624961</t>
  </si>
  <si>
    <t>https://twitter.com/#!/fox28iowa/status/689891785292845057</t>
  </si>
  <si>
    <t>https://twitter.com/#!/cbs2iowa/status/689891816527765505</t>
  </si>
  <si>
    <t>https://twitter.com/#!/nmscas/status/689893499215306753</t>
  </si>
  <si>
    <t>https://twitter.com/#!/nmscas_jb/status/689893528898433024</t>
  </si>
  <si>
    <t>https://twitter.com/#!/puckettwx/status/689896275920211970</t>
  </si>
  <si>
    <t>https://twitter.com/#!/s_r_s/status/689892482935468035</t>
  </si>
  <si>
    <t>https://twitter.com/#!/chipotalosa/status/689646117877735425</t>
  </si>
  <si>
    <t>https://twitter.com/#!/chipotalosa/status/689898281510526978</t>
  </si>
  <si>
    <t>https://twitter.com/#!/taylor_addice/status/689898503124836361</t>
  </si>
  <si>
    <t>https://twitter.com/#!/joeybarnestv/status/689900568345620481</t>
  </si>
  <si>
    <t>https://twitter.com/#!/britoliverwcbi/status/689900965735055360</t>
  </si>
  <si>
    <t>https://twitter.com/#!/xreckless_/status/689901140645908480</t>
  </si>
  <si>
    <t>https://twitter.com/#!/tomeblewcbi/status/689901212263645185</t>
  </si>
  <si>
    <t>https://twitter.com/#!/amsmadwoman/status/689902982561931264</t>
  </si>
  <si>
    <t>https://twitter.com/#!/pingpongparis/status/689904016642281472</t>
  </si>
  <si>
    <t>https://twitter.com/#!/amclassmobileal/status/689910441116590084</t>
  </si>
  <si>
    <t>https://twitter.com/#!/tharealmcb/status/689914642597089284</t>
  </si>
  <si>
    <t>https://twitter.com/#!/houseware_deals/status/689928683042267136</t>
  </si>
  <si>
    <t>https://twitter.com/#!/houseware_deals/status/689928765061881856</t>
  </si>
  <si>
    <t>https://twitter.com/#!/artistlr/status/689928806224781312</t>
  </si>
  <si>
    <t>https://twitter.com/#!/artistlr/status/689932406321737729</t>
  </si>
  <si>
    <t>https://twitter.com/#!/djournalnow/status/689522806439149568</t>
  </si>
  <si>
    <t>https://twitter.com/#!/djournalnow/status/689933257580871680</t>
  </si>
  <si>
    <t>https://twitter.com/#!/badponymedicine/status/689940081289768960</t>
  </si>
  <si>
    <t>https://twitter.com/#!/withoutatrace/status/689940564129685504</t>
  </si>
  <si>
    <t>https://twitter.com/#!/buzzinmemphis/status/689943892922343426</t>
  </si>
  <si>
    <t>https://twitter.com/#!/flourishes2u/status/689945505162498048</t>
  </si>
  <si>
    <t>https://twitter.com/#!/msnews2011/status/689527172101373952</t>
  </si>
  <si>
    <t>https://twitter.com/#!/msnews2011/status/689949183164432384</t>
  </si>
  <si>
    <t>https://twitter.com/#!/debbie_long_1/status/689949819318751232</t>
  </si>
  <si>
    <t>https://twitter.com/#!/swfberwick/status/689954236847767552</t>
  </si>
  <si>
    <t>https://twitter.com/#!/tphotos/status/689973422705754112</t>
  </si>
  <si>
    <t>https://twitter.com/#!/mramosdc/status/689975360696500224</t>
  </si>
  <si>
    <t>https://twitter.com/#!/cannaprocessing/status/689982664804298753</t>
  </si>
  <si>
    <t>https://twitter.com/#!/gwaynegilliam/status/689983488922099713</t>
  </si>
  <si>
    <t>https://twitter.com/#!/_ashley_faith_/status/689991840121163777</t>
  </si>
  <si>
    <t>https://twitter.com/#!/kexpplaylist/status/689996270518300672</t>
  </si>
  <si>
    <t>https://twitter.com/#!/papas_electric/status/690018814084431872</t>
  </si>
  <si>
    <t>https://twitter.com/#!/fawfulfan/status/690035958721421312</t>
  </si>
  <si>
    <t>https://twitter.com/#!/weefy58/status/690061758778703872</t>
  </si>
  <si>
    <t>https://twitter.com/#!/orlpol32822/status/690106580692516864</t>
  </si>
  <si>
    <t>https://twitter.com/#!/meghanbenvenist/status/690130257614094336</t>
  </si>
  <si>
    <t>https://twitter.com/#!/ftrkane/status/690153776188096513</t>
  </si>
  <si>
    <t>https://twitter.com/#!/ftrkane/status/690153852566441984</t>
  </si>
  <si>
    <t>https://twitter.com/#!/92zew/status/690156814172839939</t>
  </si>
  <si>
    <t>https://twitter.com/#!/92zew/status/690156863296528386</t>
  </si>
  <si>
    <t>https://twitter.com/#!/blaque75t/status/689616635783692288</t>
  </si>
  <si>
    <t>https://twitter.com/#!/blaque75t/status/690164764518006784</t>
  </si>
  <si>
    <t>https://twitter.com/#!/alishaskinner12/status/690168172788502528</t>
  </si>
  <si>
    <t>https://twitter.com/#!/corinnekurucz/status/690169244617670657</t>
  </si>
  <si>
    <t>https://twitter.com/#!/carmenabbastx/status/690211652009103360</t>
  </si>
  <si>
    <t>https://twitter.com/#!/kaligreene_/status/690212278759727104</t>
  </si>
  <si>
    <t>https://twitter.com/#!/auntb/status/690212975198740481</t>
  </si>
  <si>
    <t>https://twitter.com/#!/auntb/status/690215601147658240</t>
  </si>
  <si>
    <t>https://twitter.com/#!/hugambassador/status/690253059541184512</t>
  </si>
  <si>
    <t>https://twitter.com/#!/bw_health/status/690254062139224064</t>
  </si>
  <si>
    <t>https://twitter.com/#!/bw_business/status/690254193223860224</t>
  </si>
  <si>
    <t>https://twitter.com/#!/pddlive/status/690258815011418112</t>
  </si>
  <si>
    <t>https://twitter.com/#!/tmj_mob_retail/status/690262284946399232</t>
  </si>
  <si>
    <t>https://twitter.com/#!/stinnett69/status/690266662881230848</t>
  </si>
  <si>
    <t>https://twitter.com/#!/alhakofi/status/690268682203877376</t>
  </si>
  <si>
    <t>https://twitter.com/#!/todaybirthdaytl/status/690299306503438338</t>
  </si>
  <si>
    <t>https://twitter.com/#!/loljknvm/status/690301000821768193</t>
  </si>
  <si>
    <t>https://twitter.com/#!/adalazerzone/status/690301704659718144</t>
  </si>
  <si>
    <t>https://twitter.com/#!/adaairexpo/status/690309134244184064</t>
  </si>
  <si>
    <t>https://twitter.com/#!/griffinbellah/status/690318039925948420</t>
  </si>
  <si>
    <t>https://twitter.com/#!/laurenwave3tv/status/690127626845999105</t>
  </si>
  <si>
    <t>https://twitter.com/#!/wave3news/status/690127819574243328</t>
  </si>
  <si>
    <t>https://twitter.com/#!/wave3news/status/690034934929555457</t>
  </si>
  <si>
    <t>https://twitter.com/#!/wave3news/status/690318452196712448</t>
  </si>
  <si>
    <t>https://twitter.com/#!/jrbungard_b/status/690340406622601216</t>
  </si>
  <si>
    <t>https://twitter.com/#!/knuppelrodney/status/690344666026381314</t>
  </si>
  <si>
    <t>https://twitter.com/#!/fl_drive/status/690346248415645696</t>
  </si>
  <si>
    <t>https://twitter.com/#!/oktsheriff/status/690346582491959296</t>
  </si>
  <si>
    <t>https://twitter.com/#!/myhurricaneapp/status/690324279024422912</t>
  </si>
  <si>
    <t>https://twitter.com/#!/myhurricaneapp/status/690348192739782656</t>
  </si>
  <si>
    <t>https://twitter.com/#!/ericanicolewhit/status/690350431709609984</t>
  </si>
  <si>
    <t>https://twitter.com/#!/cc247weather/status/690360522328424448</t>
  </si>
  <si>
    <t>https://twitter.com/#!/yellowshirt321/status/690386294707453952</t>
  </si>
  <si>
    <t>https://twitter.com/#!/ilovejunksilver/status/689628045297205249</t>
  </si>
  <si>
    <t>https://twitter.com/#!/ilovejunksilver/status/689893361302556673</t>
  </si>
  <si>
    <t>https://twitter.com/#!/ilovejunksilver/status/690083537505099776</t>
  </si>
  <si>
    <t>https://twitter.com/#!/ilovejunksilver/status/690424260863619075</t>
  </si>
  <si>
    <t>https://twitter.com/#!/simpleweather4u/status/689893929366491137</t>
  </si>
  <si>
    <t>https://twitter.com/#!/simpleweather4u/status/690010997139116033</t>
  </si>
  <si>
    <t>https://twitter.com/#!/simpleweather4u/status/690281605869494272</t>
  </si>
  <si>
    <t>https://twitter.com/#!/simpleweather4u/status/690359690866376705</t>
  </si>
  <si>
    <t>https://twitter.com/#!/simpleweather4u/status/690483738980044800</t>
  </si>
  <si>
    <t>https://twitter.com/#!/simpleweatherms/status/689893882826526720</t>
  </si>
  <si>
    <t>https://twitter.com/#!/simpleweatherms/status/690010990260391942</t>
  </si>
  <si>
    <t>https://twitter.com/#!/simpleweatherms/status/690122311576457216</t>
  </si>
  <si>
    <t>https://twitter.com/#!/simpleweatherms/status/690281607215845376</t>
  </si>
  <si>
    <t>https://twitter.com/#!/simpleweatherms/status/690359684184838152</t>
  </si>
  <si>
    <t>https://twitter.com/#!/simpleweatherms/status/690483737860112385</t>
  </si>
  <si>
    <t>https://twitter.com/#!/simpleweatherms/status/690484167428161536</t>
  </si>
  <si>
    <t>https://twitter.com/#!/wtvamatt/status/690506948966387712</t>
  </si>
  <si>
    <t>https://twitter.com/#!/mainyacmuzic1/status/690519818873647104</t>
  </si>
  <si>
    <t>https://twitter.com/#!/landbluebook/status/690524431664414720</t>
  </si>
  <si>
    <t>https://twitter.com/#!/aurorafuerst/status/690572622321422336</t>
  </si>
  <si>
    <t>https://twitter.com/#!/chickasawelem/status/690579644970602496</t>
  </si>
  <si>
    <t>https://twitter.com/#!/iembot_meg/status/690179273693368321</t>
  </si>
  <si>
    <t>https://twitter.com/#!/iembot_meg/status/690548735760199681</t>
  </si>
  <si>
    <t>https://twitter.com/#!/iembot_meg/status/690574766093172737</t>
  </si>
  <si>
    <t>https://twitter.com/#!/iembot_meg/status/690597817505550336</t>
  </si>
  <si>
    <t>https://twitter.com/#!/middletnweather/status/690281382489169921</t>
  </si>
  <si>
    <t>https://twitter.com/#!/middletnweather/status/690359711439458305</t>
  </si>
  <si>
    <t>https://twitter.com/#!/middletnweather/status/690483858668564480</t>
  </si>
  <si>
    <t>https://twitter.com/#!/middletnweather/status/690598219215024128</t>
  </si>
  <si>
    <t>https://twitter.com/#!/sharoninokie/status/690599292289986560</t>
  </si>
  <si>
    <t>https://twitter.com/#!/arwxcenter/status/690013339158708225</t>
  </si>
  <si>
    <t>https://twitter.com/#!/arwxcenter/status/690123443099009025</t>
  </si>
  <si>
    <t>https://twitter.com/#!/arwxcenter/status/690183235905667073</t>
  </si>
  <si>
    <t>https://twitter.com/#!/arwxcenter/status/690282513265127424</t>
  </si>
  <si>
    <t>https://twitter.com/#!/arwxcenter/status/690286764934586368</t>
  </si>
  <si>
    <t>https://twitter.com/#!/arwxcenter/status/690314317011378176</t>
  </si>
  <si>
    <t>https://twitter.com/#!/arwxcenter/status/690363121664446464</t>
  </si>
  <si>
    <t>https://twitter.com/#!/arwxcenter/status/690576930131738624</t>
  </si>
  <si>
    <t>https://twitter.com/#!/arwxcenter/status/690599326599413760</t>
  </si>
  <si>
    <t>https://twitter.com/#!/ants012369/status/690608825980841986</t>
  </si>
  <si>
    <t>https://twitter.com/#!/find_items/status/690622262874107904</t>
  </si>
  <si>
    <t>https://twitter.com/#!/daddyrisma/status/690627912551239682</t>
  </si>
  <si>
    <t>https://twitter.com/#!/payday_loans_al/status/690632993002655744</t>
  </si>
  <si>
    <t>https://twitter.com/#!/iamfrankcastle/status/689544274862452738</t>
  </si>
  <si>
    <t>https://twitter.com/#!/iamfrankcastle/status/690634202186915841</t>
  </si>
  <si>
    <t>https://twitter.com/#!/akroper/status/690655333056847872</t>
  </si>
  <si>
    <t>https://twitter.com/#!/thedavisnews/status/690656450700517378</t>
  </si>
  <si>
    <t>https://twitter.com/#!/snc301/status/690682872777281537</t>
  </si>
  <si>
    <t>https://twitter.com/#!/snc301/status/690683851958534144</t>
  </si>
  <si>
    <t>https://twitter.com/#!/letmeebeefree/status/690690211811033088</t>
  </si>
  <si>
    <t>https://twitter.com/#!/papasdecks/status/690691891965235200</t>
  </si>
  <si>
    <t>https://twitter.com/#!/marbethflies/status/690695513717542913</t>
  </si>
  <si>
    <t>https://twitter.com/#!/therealyog/status/690695696186355712</t>
  </si>
  <si>
    <t>https://twitter.com/#!/alejandrarands/status/690704208350351360</t>
  </si>
  <si>
    <t>https://twitter.com/#!/moniqueallain1/status/690706201248731137</t>
  </si>
  <si>
    <t>https://twitter.com/#!/coachbev82/status/689552921210527744</t>
  </si>
  <si>
    <t>https://twitter.com/#!/drmcar/status/690723728569663488</t>
  </si>
  <si>
    <t>https://twitter.com/#!/coachbev82/status/690197094758531076</t>
  </si>
  <si>
    <t>https://twitter.com/#!/coachbev82/status/690719482214518788</t>
  </si>
  <si>
    <t>https://twitter.com/#!/obeyjay251/status/690225737316466688</t>
  </si>
  <si>
    <t>https://twitter.com/#!/obeyjay251/status/690733601755926528</t>
  </si>
  <si>
    <t>https://twitter.com/#!/eazyeportune/status/690749584818229248</t>
  </si>
  <si>
    <t>https://twitter.com/#!/k5liddell/status/690749384661667841</t>
  </si>
  <si>
    <t>https://twitter.com/#!/k5liddell/status/690749505562480642</t>
  </si>
  <si>
    <t>https://twitter.com/#!/k5liddell/status/690749619379183616</t>
  </si>
  <si>
    <t>https://twitter.com/#!/floral_hardy/status/690750256678572033</t>
  </si>
  <si>
    <t>https://twitter.com/#!/vbmarch13/status/690787724618440704</t>
  </si>
  <si>
    <t>https://twitter.com/#!/bfflauaus/status/690852548367028224</t>
  </si>
  <si>
    <t>https://twitter.com/#!/dialacina/status/690861984074563585</t>
  </si>
  <si>
    <t>https://twitter.com/#!/mierrick1/status/690862019193470976</t>
  </si>
  <si>
    <t>https://twitter.com/#!/alabamadui_atty/status/690923276382670848</t>
  </si>
  <si>
    <t>https://twitter.com/#!/melissamonty/status/690969333552386048</t>
  </si>
  <si>
    <t>https://twitter.com/#!/paulmccord/status/690976495188217858</t>
  </si>
  <si>
    <t>https://twitter.com/#!/jetermac2/status/690981268318609408</t>
  </si>
  <si>
    <t>https://twitter.com/#!/olgatourn/status/689467288462843904</t>
  </si>
  <si>
    <t>https://twitter.com/#!/olgatourn/status/690982069128814597</t>
  </si>
  <si>
    <t>https://twitter.com/#!/lstsigh/status/691015152242724864</t>
  </si>
  <si>
    <t>https://twitter.com/#!/donteinferno79/status/690211728039149568</t>
  </si>
  <si>
    <t>https://twitter.com/#!/keenemerlin/status/691051236007747584</t>
  </si>
  <si>
    <t>https://twitter.com/#!/krista_ann/status/691082910594523138</t>
  </si>
  <si>
    <t>https://twitter.com/#!/disco_infiltr8r/status/691088406596562944</t>
  </si>
  <si>
    <t>https://twitter.com/#!/ponorit/status/689834843643850753</t>
  </si>
  <si>
    <t>https://twitter.com/#!/ponorit/status/691104120590045184</t>
  </si>
  <si>
    <t>https://twitter.com/#!/bighosshouston/status/691105220902981632</t>
  </si>
  <si>
    <t>https://twitter.com/#!/_lovingmelexi/status/691131777755185152</t>
  </si>
  <si>
    <t>https://twitter.com/#!/senschuh/status/691140906116857856</t>
  </si>
  <si>
    <t>https://twitter.com/#!/supremeoutdoorz/status/691141069078016001</t>
  </si>
  <si>
    <t>https://twitter.com/#!/vacshackcom/status/691217571404746752</t>
  </si>
  <si>
    <t>https://twitter.com/#!/jamesmowlowski/status/691232485296963584</t>
  </si>
  <si>
    <t>https://twitter.com/#!/121plumbers/status/691236193720209409</t>
  </si>
  <si>
    <t>https://twitter.com/#!/orlpol32807/status/691274275471413249</t>
  </si>
  <si>
    <t>https://twitter.com/#!/tulsateresa/status/691280149321531394</t>
  </si>
  <si>
    <t>https://twitter.com/#!/findsuperdeals/status/691282375603568645</t>
  </si>
  <si>
    <t>https://twitter.com/#!/helanmback/status/691298167858462721</t>
  </si>
  <si>
    <t>https://twitter.com/#!/valazquez_b/status/691306618710036481</t>
  </si>
  <si>
    <t>https://twitter.com/#!/mobilealtraffic/status/689455293026033665</t>
  </si>
  <si>
    <t>https://twitter.com/#!/mobilealtraffic/status/689464091585306625</t>
  </si>
  <si>
    <t>https://twitter.com/#!/mobilealtraffic/status/691309465296080898</t>
  </si>
  <si>
    <t>https://twitter.com/#!/swardarch/status/691327029871022081</t>
  </si>
  <si>
    <t>https://twitter.com/#!/xquisitepublish/status/690265333119197184</t>
  </si>
  <si>
    <t>https://twitter.com/#!/xquisitepublish/status/691336559489056768</t>
  </si>
  <si>
    <t>https://twitter.com/#!/jobsinmemphis1/status/691346774984773632</t>
  </si>
  <si>
    <t>https://twitter.com/#!/jeephome1/status/691347938979745793</t>
  </si>
  <si>
    <t>https://twitter.com/#!/sovocraine/status/691354906385469440</t>
  </si>
  <si>
    <t>https://twitter.com/#!/thechadman4chad/status/691362626371063808</t>
  </si>
  <si>
    <t>https://twitter.com/#!/cavedaddy/status/691344724670611456</t>
  </si>
  <si>
    <t>https://twitter.com/#!/kimmerjo64/status/691369600425005056</t>
  </si>
  <si>
    <t>https://twitter.com/#!/nishwilguno1/status/691371202007306240</t>
  </si>
  <si>
    <t>https://twitter.com/#!/patchingplaster/status/691399214451007488</t>
  </si>
  <si>
    <t>https://twitter.com/#!/calscherm/status/691408579434123265</t>
  </si>
  <si>
    <t>https://twitter.com/#!/chirpoink/status/691448449011679232</t>
  </si>
  <si>
    <t>https://twitter.com/#!/boss_johhny/status/689643613949562880</t>
  </si>
  <si>
    <t>https://twitter.com/#!/boss_johhny/status/691456763749625856</t>
  </si>
  <si>
    <t>https://twitter.com/#!/laletrasiente/status/691471821242306560</t>
  </si>
  <si>
    <t>https://twitter.com/#!/aka1988jsu/status/691478102552113156</t>
  </si>
  <si>
    <t>https://twitter.com/#!/emilystinson94/status/691484608718868480</t>
  </si>
  <si>
    <t>https://twitter.com/#!/nicolettepaigew/status/691485677418991617</t>
  </si>
  <si>
    <t>https://twitter.com/#!/jessicametzer/status/691488110136291328</t>
  </si>
  <si>
    <t>https://twitter.com/#!/deknismindy/status/691568080086892544</t>
  </si>
  <si>
    <t>https://twitter.com/#!/snnwxorg/status/690121808440332288</t>
  </si>
  <si>
    <t>https://twitter.com/#!/snnwxorg/status/690272878483349506</t>
  </si>
  <si>
    <t>https://twitter.com/#!/snnwxorg/status/690281214935224320</t>
  </si>
  <si>
    <t>https://twitter.com/#!/snnwxorg/status/690281217493700608</t>
  </si>
  <si>
    <t>https://twitter.com/#!/snnwxorg/status/690286651386499073</t>
  </si>
  <si>
    <t>https://twitter.com/#!/snnwxorg/status/690359526227341312</t>
  </si>
  <si>
    <t>https://twitter.com/#!/snnwxorg/status/690483713046646784</t>
  </si>
  <si>
    <t>https://twitter.com/#!/snnwxorg/status/690548896544718849</t>
  </si>
  <si>
    <t>https://twitter.com/#!/snnwxorg/status/690597976964751365</t>
  </si>
  <si>
    <t>https://twitter.com/#!/snnwxorg/status/691365898872098816</t>
  </si>
  <si>
    <t>https://twitter.com/#!/snnwxorg/status/691446743075004420</t>
  </si>
  <si>
    <t>https://twitter.com/#!/snnwxorg/status/691564723515555840</t>
  </si>
  <si>
    <t>https://twitter.com/#!/snnwxorg/status/691585623904378881</t>
  </si>
  <si>
    <t>https://twitter.com/#!/simpleweatheria/status/691366152166055936</t>
  </si>
  <si>
    <t>https://twitter.com/#!/simpleweatheria/status/691585875730395137</t>
  </si>
  <si>
    <t>https://twitter.com/#!/danchesler/status/691594336031612928</t>
  </si>
  <si>
    <t>https://twitter.com/#!/_stevefox_/status/691605591421292544</t>
  </si>
  <si>
    <t>https://twitter.com/#!/965traffic/status/690319121272152064</t>
  </si>
  <si>
    <t>https://twitter.com/#!/965traffic/status/691606234949160960</t>
  </si>
  <si>
    <t>https://twitter.com/#!/usacdl/status/691638471144804352</t>
  </si>
  <si>
    <t>https://twitter.com/#!/weatherhop/status/690314024660013056</t>
  </si>
  <si>
    <t>https://twitter.com/#!/weatherhop/status/690549207636160512</t>
  </si>
  <si>
    <t>https://twitter.com/#!/weatherhop/status/691366017675587585</t>
  </si>
  <si>
    <t>https://twitter.com/#!/weatherhop/status/691651965382594560</t>
  </si>
  <si>
    <t>https://twitter.com/#!/mountainlion_b/status/691659061125734400</t>
  </si>
  <si>
    <t>https://twitter.com/#!/rlhillrealtor/status/691666156265013248</t>
  </si>
  <si>
    <t>https://twitter.com/#!/fmlmike/status/691613862504706048</t>
  </si>
  <si>
    <t>https://twitter.com/#!/suzettepetillo/status/691666453980819456</t>
  </si>
  <si>
    <t>https://twitter.com/#!/lee_wingard/status/691680699636674563</t>
  </si>
  <si>
    <t>https://twitter.com/#!/wkrg/status/691680439790997504</t>
  </si>
  <si>
    <t>https://twitter.com/#!/jessy12251/status/691684419074027521</t>
  </si>
  <si>
    <t>https://twitter.com/#!/chisholmtcasino/status/691686174688063488</t>
  </si>
  <si>
    <t>https://twitter.com/#!/ecu_wesley/status/691467142508601344</t>
  </si>
  <si>
    <t>https://twitter.com/#!/ecutigerupdates/status/691687342810116097</t>
  </si>
  <si>
    <t>https://twitter.com/#!/ecutigerupdates/status/691352404755943424</t>
  </si>
  <si>
    <t>https://twitter.com/#!/chickasawrcc/status/691093165382721536</t>
  </si>
  <si>
    <t>https://twitter.com/#!/chickasawrcc/status/691692569927942144</t>
  </si>
  <si>
    <t>https://twitter.com/#!/alabamainsider/status/691714784375386112</t>
  </si>
  <si>
    <t>https://twitter.com/#!/texomacasino/status/691720354767716353</t>
  </si>
  <si>
    <t>https://twitter.com/#!/montgomery_new/status/691724948881162241</t>
  </si>
  <si>
    <t>https://twitter.com/#!/coincitywarrior/status/691733314244182016</t>
  </si>
  <si>
    <t>https://twitter.com/#!/josmirek/status/691733789555449856</t>
  </si>
  <si>
    <t>https://twitter.com/#!/v2okc/status/691744486150447104</t>
  </si>
  <si>
    <t>https://twitter.com/#!/fgbrisco/status/691749130683727877</t>
  </si>
  <si>
    <t>https://twitter.com/#!/shelbynicole_29/status/691768476042665985</t>
  </si>
  <si>
    <t>https://twitter.com/#!/egrizzle912/status/690220597729726467</t>
  </si>
  <si>
    <t>https://twitter.com/#!/egrizzle912/status/691801093769162752</t>
  </si>
  <si>
    <t>https://twitter.com/#!/iembot_arx/status/691820387752108033</t>
  </si>
  <si>
    <t>https://twitter.com/#!/bama_insurance/status/691826124775628802</t>
  </si>
  <si>
    <t>https://twitter.com/#!/dustign/status/691827929974771712</t>
  </si>
  <si>
    <t>https://twitter.com/#!/producerpassion/status/691829863574028291</t>
  </si>
  <si>
    <t>https://twitter.com/#!/ramseymcgillow1/status/691830346833383424</t>
  </si>
  <si>
    <t>https://twitter.com/#!/dadspestcontrol/status/691835862829678592</t>
  </si>
  <si>
    <t>https://twitter.com/#!/orlpol32825/status/689700166262231040</t>
  </si>
  <si>
    <t>https://twitter.com/#!/orlpol32825/status/689988317581021185</t>
  </si>
  <si>
    <t>https://twitter.com/#!/orlpol32825/status/690662843428016128</t>
  </si>
  <si>
    <t>https://twitter.com/#!/orlpol32825/status/690973555136266241</t>
  </si>
  <si>
    <t>https://twitter.com/#!/orlpol32825/status/691280564255592449</t>
  </si>
  <si>
    <t>https://twitter.com/#!/orlpol32825/status/691624106639376384</t>
  </si>
  <si>
    <t>https://twitter.com/#!/orlpol32825/status/691702144571957249</t>
  </si>
  <si>
    <t>https://twitter.com/#!/orlpol32825/status/691817853314531328</t>
  </si>
  <si>
    <t>https://twitter.com/#!/orlpol32825/status/691849313413128194</t>
  </si>
  <si>
    <t>https://twitter.com/#!/iawxnet_ne/status/691365766491279360</t>
  </si>
  <si>
    <t>https://twitter.com/#!/iawxnet_ne/status/691906896425566208</t>
  </si>
  <si>
    <t>https://twitter.com/#!/greenlawoffice/status/691951108277821440</t>
  </si>
  <si>
    <t>https://twitter.com/#!/jeffmoody/status/691966564099182593</t>
  </si>
  <si>
    <t>https://twitter.com/#!/nuascannan/status/691985464690118656</t>
  </si>
  <si>
    <t>https://twitter.com/#!/wxbotusa/status/690012636751269888</t>
  </si>
  <si>
    <t>https://twitter.com/#!/wxbotusa/status/690273251772256256</t>
  </si>
  <si>
    <t>https://twitter.com/#!/wxbotusa/status/690485753680379904</t>
  </si>
  <si>
    <t>https://twitter.com/#!/wxbotusa/status/690598911866699778</t>
  </si>
  <si>
    <t>https://twitter.com/#!/wxbotusa/status/691203978676281349</t>
  </si>
  <si>
    <t>https://twitter.com/#!/wxbotusa/status/691249326488711168</t>
  </si>
  <si>
    <t>https://twitter.com/#!/wxbotusa/status/691366388376674305</t>
  </si>
  <si>
    <t>https://twitter.com/#!/wxbotusa/status/691683542984736770</t>
  </si>
  <si>
    <t>https://twitter.com/#!/wxbotusa/status/691820611115601920</t>
  </si>
  <si>
    <t>https://twitter.com/#!/wxbotusa/status/691907435456532480</t>
  </si>
  <si>
    <t>https://twitter.com/#!/wxbotusa/status/691956479251865600</t>
  </si>
  <si>
    <t>https://twitter.com/#!/wxbotusa/status/691990451583320067</t>
  </si>
  <si>
    <t>https://twitter.com/#!/fayettecares/status/692009583997493248</t>
  </si>
  <si>
    <t>https://twitter.com/#!/fnxtv/status/692010990431416320</t>
  </si>
  <si>
    <t>https://twitter.com/#!/blakepickens/status/692011353528074240</t>
  </si>
  <si>
    <t>https://twitter.com/#!/frankblanquet/status/692015302259789825</t>
  </si>
  <si>
    <t>https://twitter.com/#!/nacho_biznez/status/692015422044921857</t>
  </si>
  <si>
    <t>https://twitter.com/#!/johmckjo/status/692017406869442560</t>
  </si>
  <si>
    <t>https://twitter.com/#!/whalewisdom/status/692031719344623617</t>
  </si>
  <si>
    <t>https://twitter.com/#!/confcalltran/status/692032581404094465</t>
  </si>
  <si>
    <t>https://twitter.com/#!/atlas_shield/status/692045882456461312</t>
  </si>
  <si>
    <t>https://twitter.com/#!/ej_leclair/status/692058112602345473</t>
  </si>
  <si>
    <t>https://twitter.com/#!/nicoletrumps/status/689518215899156480</t>
  </si>
  <si>
    <t>https://twitter.com/#!/nicoletrumps/status/692058872811421696</t>
  </si>
  <si>
    <t>https://twitter.com/#!/laniecraig/status/692074120150937601</t>
  </si>
  <si>
    <t>https://twitter.com/#!/kyledloveless/status/692080593056583680</t>
  </si>
  <si>
    <t>https://twitter.com/#!/local15news/status/692082244689723392</t>
  </si>
  <si>
    <t>https://twitter.com/#!/news_oklahoma/status/692082555978407937</t>
  </si>
  <si>
    <t>https://twitter.com/#!/jamloafes/status/692078219823022080</t>
  </si>
  <si>
    <t>https://twitter.com/#!/jamloafes/status/692082859222405120</t>
  </si>
  <si>
    <t>https://twitter.com/#!/enginerd2004/status/692096271629180928</t>
  </si>
  <si>
    <t>https://twitter.com/#!/mericalmarieee/status/692114173875113984</t>
  </si>
  <si>
    <t>https://twitter.com/#!/totaltrafficmco/status/690319926783938560</t>
  </si>
  <si>
    <t>https://twitter.com/#!/fli4thm/status/690320936831193088</t>
  </si>
  <si>
    <t>https://twitter.com/#!/fli4thm/status/690305903778729984</t>
  </si>
  <si>
    <t>https://twitter.com/#!/fli4thm/status/692120017220009984</t>
  </si>
  <si>
    <t>https://twitter.com/#!/fl511_central/status/690300261189992448</t>
  </si>
  <si>
    <t>https://twitter.com/#!/fl511_central/status/690305314466439168</t>
  </si>
  <si>
    <t>https://twitter.com/#!/fl511_central/status/690317960049770497</t>
  </si>
  <si>
    <t>https://twitter.com/#!/fl511_central/status/691757466128875520</t>
  </si>
  <si>
    <t>https://twitter.com/#!/fl511_central/status/691764850347937794</t>
  </si>
  <si>
    <t>https://twitter.com/#!/fl511_central/status/692118665991471104</t>
  </si>
  <si>
    <t>https://twitter.com/#!/fl511_central/status/692128705141981184</t>
  </si>
  <si>
    <t>https://twitter.com/#!/2steelgirls/status/692135486933090305</t>
  </si>
  <si>
    <t>https://twitter.com/#!/dizzymissruby/status/692142927557033984</t>
  </si>
  <si>
    <t>https://twitter.com/#!/google_nnews/status/692143580736024576</t>
  </si>
  <si>
    <t>https://twitter.com/#!/nhtribune/status/691576307164057600</t>
  </si>
  <si>
    <t>https://twitter.com/#!/nhtribune/status/692150123745402880</t>
  </si>
  <si>
    <t>https://twitter.com/#!/nhtribune/status/692150137494323200</t>
  </si>
  <si>
    <t>https://twitter.com/#!/zenoxx69/status/692160537711513601</t>
  </si>
  <si>
    <t>https://twitter.com/#!/zenoxx69/status/692161112171769858</t>
  </si>
  <si>
    <t>https://twitter.com/#!/blindokie/status/692182579701796864</t>
  </si>
  <si>
    <t>https://twitter.com/#!/yucatantacosokc/status/692182697486225408</t>
  </si>
  <si>
    <t>https://twitter.com/#!/getgetgooditems/status/692201738355503107</t>
  </si>
  <si>
    <t>https://twitter.com/#!/briarhawkeye/status/692216666663575555</t>
  </si>
  <si>
    <t>https://twitter.com/#!/kristyreed14/status/692223931495882752</t>
  </si>
  <si>
    <t>https://twitter.com/#!/aliyaweaver99/status/692235077741322241</t>
  </si>
  <si>
    <t>https://twitter.com/#!/tupelo_buzz/status/692248740745342976</t>
  </si>
  <si>
    <t>https://twitter.com/#!/thing_finder/status/692300649631997952</t>
  </si>
  <si>
    <t>https://twitter.com/#!/brendont23/status/692305943317446656</t>
  </si>
  <si>
    <t>https://twitter.com/#!/shanetwocow/status/692318860234637312</t>
  </si>
  <si>
    <t>https://twitter.com/#!/amirasabic/status/692344947194753025</t>
  </si>
  <si>
    <t>https://twitter.com/#!/ljackcarpentry/status/692351029120212992</t>
  </si>
  <si>
    <t>https://twitter.com/#!/fordfocus___/status/692354077615857664</t>
  </si>
  <si>
    <t>https://twitter.com/#!/sodexojobs/status/692357720255533056</t>
  </si>
  <si>
    <t>https://twitter.com/#!/artbrown20/status/692360894991433730</t>
  </si>
  <si>
    <t>https://twitter.com/#!/_tyrabreanne/status/692361653543923712</t>
  </si>
  <si>
    <t>https://twitter.com/#!/xx1infamous/status/692362341770485760</t>
  </si>
  <si>
    <t>https://twitter.com/#!/ken_ragsdale/status/689873543941623808</t>
  </si>
  <si>
    <t>https://twitter.com/#!/ken_ragsdale/status/690960607198089216</t>
  </si>
  <si>
    <t>https://twitter.com/#!/ken_ragsdale/status/690983757243817985</t>
  </si>
  <si>
    <t>https://twitter.com/#!/ken_ragsdale/status/692363452313108481</t>
  </si>
  <si>
    <t>https://twitter.com/#!/jlaynelittle/status/692364522464677890</t>
  </si>
  <si>
    <t>https://twitter.com/#!/csnodgrass1013/status/692368250248630272</t>
  </si>
  <si>
    <t>https://twitter.com/#!/missygoody9/status/692369397537710082</t>
  </si>
  <si>
    <t>https://twitter.com/#!/matocnationpac/status/692375671226683392</t>
  </si>
  <si>
    <t>https://twitter.com/#!/ordersales/status/692381749117108225</t>
  </si>
  <si>
    <t>https://twitter.com/#!/ronnieclay/status/692081212563783681</t>
  </si>
  <si>
    <t>https://twitter.com/#!/texashistorycom/status/692399435574214656</t>
  </si>
  <si>
    <t>https://twitter.com/#!/mmillerard/status/690592431461535744</t>
  </si>
  <si>
    <t>https://twitter.com/#!/mmillerard/status/692405659221004288</t>
  </si>
  <si>
    <t>https://twitter.com/#!/alansalaambey/status/692406665430339584</t>
  </si>
  <si>
    <t>https://twitter.com/#!/journalrecord/status/692077944244703232</t>
  </si>
  <si>
    <t>https://twitter.com/#!/susanwtva/status/692412858324242432</t>
  </si>
  <si>
    <t>https://twitter.com/#!/susanwtva/status/692412871787982848</t>
  </si>
  <si>
    <t>https://twitter.com/#!/susanwtva/status/692415160334430208</t>
  </si>
  <si>
    <t>https://twitter.com/#!/susanwtva/status/692415172053315584</t>
  </si>
  <si>
    <t>https://twitter.com/#!/here_ikum/status/692419018565816320</t>
  </si>
  <si>
    <t>https://twitter.com/#!/rlgann/status/692432974197977088</t>
  </si>
  <si>
    <t>https://twitter.com/#!/eots_facilities/status/689608039377326080</t>
  </si>
  <si>
    <t>https://twitter.com/#!/eots_facilities/status/689908780528721921</t>
  </si>
  <si>
    <t>https://twitter.com/#!/eots_facilities/status/690258995664125953</t>
  </si>
  <si>
    <t>https://twitter.com/#!/eots_facilities/status/690271191974703104</t>
  </si>
  <si>
    <t>https://twitter.com/#!/eots_facilities/status/692410973819379713</t>
  </si>
  <si>
    <t>https://twitter.com/#!/ndngenuity/status/692448181444026368</t>
  </si>
  <si>
    <t>https://twitter.com/#!/oki35thm/status/692448780617129986</t>
  </si>
  <si>
    <t>https://twitter.com/#!/wazetrafficorl/status/692448818336497665</t>
  </si>
  <si>
    <t>https://twitter.com/#!/wazetrafficorl/status/689593582018256897</t>
  </si>
  <si>
    <t>https://twitter.com/#!/boettler_vernon/status/690299967030693888</t>
  </si>
  <si>
    <t>https://twitter.com/#!/boettler_vernon/status/690347361713815552</t>
  </si>
  <si>
    <t>https://twitter.com/#!/boettler_vernon/status/690652639223119872</t>
  </si>
  <si>
    <t>https://twitter.com/#!/boettler_vernon/status/691428927533744128</t>
  </si>
  <si>
    <t>https://twitter.com/#!/boettler_vernon/status/691775564437417991</t>
  </si>
  <si>
    <t>https://twitter.com/#!/boettler_vernon/status/691798119567245313</t>
  </si>
  <si>
    <t>https://twitter.com/#!/boettler_vernon/status/692451739086262274</t>
  </si>
  <si>
    <t>https://twitter.com/#!/jmnance/status/692491101324836864</t>
  </si>
  <si>
    <t>https://twitter.com/#!/ilovemycredit/status/692497351156580352</t>
  </si>
  <si>
    <t>https://twitter.com/#!/kristydorsett/status/692500385550966785</t>
  </si>
  <si>
    <t>https://twitter.com/#!/kristydorsett/status/692504564680015872</t>
  </si>
  <si>
    <t>https://twitter.com/#!/sprittibee/status/692415167414603776</t>
  </si>
  <si>
    <t>https://twitter.com/#!/sprittibee/status/692520811081666562</t>
  </si>
  <si>
    <t>https://twitter.com/#!/nativeoklahoma/status/692521461605634048</t>
  </si>
  <si>
    <t>https://twitter.com/#!/cititrendsjobs/status/692538634524868609</t>
  </si>
  <si>
    <t>https://twitter.com/#!/wcbinews/status/689896318597070850</t>
  </si>
  <si>
    <t>https://twitter.com/#!/wcbinews/status/692518640776802308</t>
  </si>
  <si>
    <t>https://twitter.com/#!/srmichael11_bec/status/692548700057571331</t>
  </si>
  <si>
    <t>https://twitter.com/#!/newdeals9/status/692551697495900161</t>
  </si>
  <si>
    <t>https://twitter.com/#!/nonsenseengine/status/691457511384309760</t>
  </si>
  <si>
    <t>https://twitter.com/#!/nonsenseengine/status/692014974810656769</t>
  </si>
  <si>
    <t>https://twitter.com/#!/nonsenseengine/status/692555956694208512</t>
  </si>
  <si>
    <t>https://twitter.com/#!/ess_tee_doubleu/status/692584941201203201</t>
  </si>
  <si>
    <t>https://twitter.com/#!/vamp_kris2102/status/692633997264982016</t>
  </si>
  <si>
    <t>https://twitter.com/#!/robwireweather/status/690179273714348032</t>
  </si>
  <si>
    <t>https://twitter.com/#!/robwireweather/status/690548735793729537</t>
  </si>
  <si>
    <t>https://twitter.com/#!/robwireweather/status/690597817560104960</t>
  </si>
  <si>
    <t>https://twitter.com/#!/robwireweather/status/692635270164787200</t>
  </si>
  <si>
    <t>https://twitter.com/#!/robwireweather/status/692640591918661632</t>
  </si>
  <si>
    <t>https://twitter.com/#!/papasplumbers/status/692654405640810496</t>
  </si>
  <si>
    <t>https://twitter.com/#!/alabamaloverusa/status/692667912394559488</t>
  </si>
  <si>
    <t>https://twitter.com/#!/carlos_m_ojeda/status/692690515674865664</t>
  </si>
  <si>
    <t>https://twitter.com/#!/johnnyharriso12/status/690987873802149888</t>
  </si>
  <si>
    <t>https://twitter.com/#!/johnnyharriso12/status/692503808992215040</t>
  </si>
  <si>
    <t>https://twitter.com/#!/johnnyharriso12/status/692699591041351680</t>
  </si>
  <si>
    <t>https://twitter.com/#!/newsmssarah/status/692701671013613568</t>
  </si>
  <si>
    <t>https://twitter.com/#!/news_ms/status/692701671026233344</t>
  </si>
  <si>
    <t>https://twitter.com/#!/tweet3po/status/689893211850997760</t>
  </si>
  <si>
    <t>https://twitter.com/#!/tweet3po/status/689920899558932480</t>
  </si>
  <si>
    <t>https://twitter.com/#!/tweet3po/status/690605429605269504</t>
  </si>
  <si>
    <t>https://twitter.com/#!/tweet3po/status/691360381357289473</t>
  </si>
  <si>
    <t>https://twitter.com/#!/tweet3po/status/691667403885772800</t>
  </si>
  <si>
    <t>https://twitter.com/#!/tweet3po/status/692701707977920512</t>
  </si>
  <si>
    <t>https://twitter.com/#!/amysodexotaylor/status/692114870838366208</t>
  </si>
  <si>
    <t>https://twitter.com/#!/fleejack/status/692715858003673089</t>
  </si>
  <si>
    <t>https://twitter.com/#!/ltholmes/status/692716787834720256</t>
  </si>
  <si>
    <t>https://twitter.com/#!/chickasawnation/status/692359951990263809</t>
  </si>
  <si>
    <t>https://twitter.com/#!/mikepinkshoes/status/692366641066307585</t>
  </si>
  <si>
    <t>https://twitter.com/#!/chickasawnation/status/692368684329885697</t>
  </si>
  <si>
    <t>https://twitter.com/#!/wom2010bob/status/692720379014569985</t>
  </si>
  <si>
    <t>https://twitter.com/#!/jpiferris/status/692737848697466881</t>
  </si>
  <si>
    <t>https://twitter.com/#!/erykahsaustin/status/689432473072066560</t>
  </si>
  <si>
    <t>https://twitter.com/#!/erykahsaustin/status/692738126884814848</t>
  </si>
  <si>
    <t>https://twitter.com/#!/mikemess__/status/692738488530153472</t>
  </si>
  <si>
    <t>https://twitter.com/#!/mikemess__/status/692361604734779392</t>
  </si>
  <si>
    <t>https://twitter.com/#!/lalo_fohunnid/status/692740796798205952</t>
  </si>
  <si>
    <t>https://twitter.com/#!/940mcclain/status/692049555810947072</t>
  </si>
  <si>
    <t>https://twitter.com/#!/chickasawnation/status/692065274804080640</t>
  </si>
  <si>
    <t>https://twitter.com/#!/tawnivixen3/status/692065522524000256</t>
  </si>
  <si>
    <t>https://twitter.com/#!/tawnivixen3/status/689458367325016064</t>
  </si>
  <si>
    <t>https://twitter.com/#!/tawnivixen3/status/689458704362508288</t>
  </si>
  <si>
    <t>https://twitter.com/#!/tawnivixen3/status/689547084924653568</t>
  </si>
  <si>
    <t>https://twitter.com/#!/tawnivixen3/status/689551068582252544</t>
  </si>
  <si>
    <t>https://twitter.com/#!/tawnivixen3/status/689826400606515200</t>
  </si>
  <si>
    <t>https://twitter.com/#!/tawnivixen3/status/689941348460445696</t>
  </si>
  <si>
    <t>https://twitter.com/#!/tawnivixen3/status/689955773087088641</t>
  </si>
  <si>
    <t>https://twitter.com/#!/tawnivixen3/status/690968364915666944</t>
  </si>
  <si>
    <t>https://twitter.com/#!/tawnivixen3/status/691651337407336448</t>
  </si>
  <si>
    <t>https://twitter.com/#!/tawnivixen3/status/691721324071362560</t>
  </si>
  <si>
    <t>https://twitter.com/#!/tawnivixen3/status/692724679971360768</t>
  </si>
  <si>
    <t>https://twitter.com/#!/tawnivixen3/status/692742104636854272</t>
  </si>
  <si>
    <t>https://twitter.com/#!/213samm/status/692746235913043969</t>
  </si>
  <si>
    <t>https://twitter.com/#!/chickasawtv/status/689837579160543232</t>
  </si>
  <si>
    <t>https://twitter.com/#!/chickasawtv/status/690589259628081152</t>
  </si>
  <si>
    <t>https://twitter.com/#!/chickasawtv/status/692754005252935680</t>
  </si>
  <si>
    <t>https://twitter.com/#!/kauffmaninc/status/692769117175033856</t>
  </si>
  <si>
    <t>https://twitter.com/#!/tupeloeventz/status/692773572280975360</t>
  </si>
  <si>
    <t>https://twitter.com/#!/chickasaw/status/689464871545483265</t>
  </si>
  <si>
    <t>https://twitter.com/#!/chickasaw/status/689530528354164736</t>
  </si>
  <si>
    <t>https://twitter.com/#!/chickasaw/status/689530989949886464</t>
  </si>
  <si>
    <t>https://twitter.com/#!/jetstreamcasino/status/689555486241394688</t>
  </si>
  <si>
    <t>https://twitter.com/#!/chickasaw/status/689563963105878020</t>
  </si>
  <si>
    <t>https://twitter.com/#!/chickasaw/status/689586523054845952</t>
  </si>
  <si>
    <t>https://twitter.com/#!/chickasaw/status/689619656458502146</t>
  </si>
  <si>
    <t>https://twitter.com/#!/kocoshelby/status/689605175888084992</t>
  </si>
  <si>
    <t>https://twitter.com/#!/kocoshelby/status/689715629327187968</t>
  </si>
  <si>
    <t>https://twitter.com/#!/chickasaw/status/689618120034508800</t>
  </si>
  <si>
    <t>https://twitter.com/#!/chickasaw/status/689791850841018369</t>
  </si>
  <si>
    <t>https://twitter.com/#!/sbwok/status/689855462615871488</t>
  </si>
  <si>
    <t>https://twitter.com/#!/chickasaw/status/689860694578167808</t>
  </si>
  <si>
    <t>https://twitter.com/#!/chickasaw/status/690188826585726976</t>
  </si>
  <si>
    <t>https://twitter.com/#!/destinygarrison/status/690189893432029184</t>
  </si>
  <si>
    <t>https://twitter.com/#!/chickasaw/status/690189788012482560</t>
  </si>
  <si>
    <t>https://twitter.com/#!/chickasaw/status/690190733312036864</t>
  </si>
  <si>
    <t>https://twitter.com/#!/laurirottmayer/status/690190027616219136</t>
  </si>
  <si>
    <t>https://twitter.com/#!/laurirottmayer/status/690190954930671619</t>
  </si>
  <si>
    <t>https://twitter.com/#!/chickasaw/status/690189703862210560</t>
  </si>
  <si>
    <t>https://twitter.com/#!/chickasaw/status/690190926023516160</t>
  </si>
  <si>
    <t>https://twitter.com/#!/chickasaw/status/690278338984857600</t>
  </si>
  <si>
    <t>https://twitter.com/#!/chickasaw/status/690278434560479232</t>
  </si>
  <si>
    <t>https://twitter.com/#!/chickasaw/status/690299137712087041</t>
  </si>
  <si>
    <t>https://twitter.com/#!/chickasaw/status/690565176354041856</t>
  </si>
  <si>
    <t>https://twitter.com/#!/hillbillyladyok/status/689824966225764353</t>
  </si>
  <si>
    <t>https://twitter.com/#!/hillbillyladyok/status/690528117643870209</t>
  </si>
  <si>
    <t>https://twitter.com/#!/hillbillyladyok/status/690559216407326720</t>
  </si>
  <si>
    <t>https://twitter.com/#!/chickasaw/status/690537799431364609</t>
  </si>
  <si>
    <t>https://twitter.com/#!/chickasaw/status/690565651723853825</t>
  </si>
  <si>
    <t>https://twitter.com/#!/seateroo/status/690585722407911424</t>
  </si>
  <si>
    <t>https://twitter.com/#!/chickasaw/status/690586404460568577</t>
  </si>
  <si>
    <t>https://twitter.com/#!/cindyevans42/status/690571727563202560</t>
  </si>
  <si>
    <t>https://twitter.com/#!/cindyevans42/status/690574101857964033</t>
  </si>
  <si>
    <t>https://twitter.com/#!/cindyevans42/status/690586582479298561</t>
  </si>
  <si>
    <t>https://twitter.com/#!/cindyevans42/status/690588034811633665</t>
  </si>
  <si>
    <t>https://twitter.com/#!/cindyevans42/status/691850285501779969</t>
  </si>
  <si>
    <t>https://twitter.com/#!/chickasaw/status/690573675293229056</t>
  </si>
  <si>
    <t>https://twitter.com/#!/chickasaw/status/690576307718070274</t>
  </si>
  <si>
    <t>https://twitter.com/#!/chickasaw/status/690587739826343937</t>
  </si>
  <si>
    <t>https://twitter.com/#!/chickasaw/status/690213608534441984</t>
  </si>
  <si>
    <t>https://twitter.com/#!/chickasaw/status/691025336272822272</t>
  </si>
  <si>
    <t>https://twitter.com/#!/chickasaw/status/691633861218955264</t>
  </si>
  <si>
    <t>https://twitter.com/#!/coachdingus/status/691348732038656001</t>
  </si>
  <si>
    <t>https://twitter.com/#!/coachdingus/status/691351114210476034</t>
  </si>
  <si>
    <t>https://twitter.com/#!/coachdingus/status/691391511414444034</t>
  </si>
  <si>
    <t>https://twitter.com/#!/coachdingus/status/691440808382181376</t>
  </si>
  <si>
    <t>https://twitter.com/#!/coachdingus/status/691634612586594304</t>
  </si>
  <si>
    <t>https://twitter.com/#!/chickasaw/status/691348923575701505</t>
  </si>
  <si>
    <t>https://twitter.com/#!/chickasaw/status/691385082960027650</t>
  </si>
  <si>
    <t>https://twitter.com/#!/chickasaw/status/691422170136887296</t>
  </si>
  <si>
    <t>https://twitter.com/#!/chickasaw/status/691634189934927874</t>
  </si>
  <si>
    <t>https://twitter.com/#!/therimer250/status/691669097273278469</t>
  </si>
  <si>
    <t>https://twitter.com/#!/chickasaw/status/691677414062231552</t>
  </si>
  <si>
    <t>https://twitter.com/#!/chickasaw/status/691708452322856960</t>
  </si>
  <si>
    <t>https://twitter.com/#!/chickasaw/status/691724794937487360</t>
  </si>
  <si>
    <t>https://twitter.com/#!/rani2012/status/691743483103567875</t>
  </si>
  <si>
    <t>https://twitter.com/#!/chickasaw/status/691737422388973569</t>
  </si>
  <si>
    <t>https://twitter.com/#!/chickasaw/status/691744349915332608</t>
  </si>
  <si>
    <t>https://twitter.com/#!/chickasaw/status/689495142697283585</t>
  </si>
  <si>
    <t>https://twitter.com/#!/chickasaw/status/689553194524020736</t>
  </si>
  <si>
    <t>https://twitter.com/#!/chickasaw/status/689843662289764352</t>
  </si>
  <si>
    <t>https://twitter.com/#!/chickasaw/status/689943081936904192</t>
  </si>
  <si>
    <t>https://twitter.com/#!/chickasaw/status/690188393196752896</t>
  </si>
  <si>
    <t>https://twitter.com/#!/chickasaw/status/690365829129621505</t>
  </si>
  <si>
    <t>https://twitter.com/#!/chickasaw/status/690547007308570624</t>
  </si>
  <si>
    <t>https://twitter.com/#!/chickasaw/status/690700740512317440</t>
  </si>
  <si>
    <t>https://twitter.com/#!/chickasaw/status/690942550547521536</t>
  </si>
  <si>
    <t>https://twitter.com/#!/chickasaw/status/691309639372279809</t>
  </si>
  <si>
    <t>https://twitter.com/#!/chickasaw/status/691668945934422016</t>
  </si>
  <si>
    <t>https://twitter.com/#!/chickasaw/status/691792739235708928</t>
  </si>
  <si>
    <t>https://twitter.com/#!/chickasaw/status/692044612731535361</t>
  </si>
  <si>
    <t>https://twitter.com/#!/chickasaw/status/692108378634592257</t>
  </si>
  <si>
    <t>https://twitter.com/#!/icygeddon/status/689527173292515329</t>
  </si>
  <si>
    <t>https://twitter.com/#!/icygeddon/status/689565637513912321</t>
  </si>
  <si>
    <t>https://twitter.com/#!/icygeddon/status/689877686777315328</t>
  </si>
  <si>
    <t>https://twitter.com/#!/icygeddon/status/689963550962507776</t>
  </si>
  <si>
    <t>https://twitter.com/#!/icygeddon/status/689963692390256640</t>
  </si>
  <si>
    <t>https://twitter.com/#!/icygeddon/status/690304377379131392</t>
  </si>
  <si>
    <t>https://twitter.com/#!/icygeddon/status/691734890866343938</t>
  </si>
  <si>
    <t>https://twitter.com/#!/icygeddon/status/692146341179432960</t>
  </si>
  <si>
    <t>https://twitter.com/#!/icygeddon/status/692146491763331072</t>
  </si>
  <si>
    <t>https://twitter.com/#!/chickasaw/status/692161850641928194</t>
  </si>
  <si>
    <t>https://twitter.com/#!/chickasawccc/status/689486753544036352</t>
  </si>
  <si>
    <t>https://twitter.com/#!/chickasawccc/status/691813205996388353</t>
  </si>
  <si>
    <t>https://twitter.com/#!/chickasawccc/status/692519069610811392</t>
  </si>
  <si>
    <t>https://twitter.com/#!/chickasaw/status/690278063523897344</t>
  </si>
  <si>
    <t>https://twitter.com/#!/chickasaw/status/690575965928460288</t>
  </si>
  <si>
    <t>https://twitter.com/#!/chickasaw/status/690933330750132225</t>
  </si>
  <si>
    <t>https://twitter.com/#!/chickasaw/status/691290713598750720</t>
  </si>
  <si>
    <t>https://twitter.com/#!/chickasaw/status/691665488787582976</t>
  </si>
  <si>
    <t>https://twitter.com/#!/chickasaw/status/691772770192089091</t>
  </si>
  <si>
    <t>https://twitter.com/#!/chickasaw/status/692360195918434306</t>
  </si>
  <si>
    <t>https://twitter.com/#!/chickasaw/status/692362507537760256</t>
  </si>
  <si>
    <t>https://twitter.com/#!/johnnyharriso12/status/690984209976918016</t>
  </si>
  <si>
    <t>https://twitter.com/#!/johnnyharriso12/status/691339371656523777</t>
  </si>
  <si>
    <t>https://twitter.com/#!/johnnyharriso12/status/692363259140268032</t>
  </si>
  <si>
    <t>https://twitter.com/#!/johnnyharriso12/status/692375380523528192</t>
  </si>
  <si>
    <t>https://twitter.com/#!/johnnyharriso12/status/692402435239854081</t>
  </si>
  <si>
    <t>https://twitter.com/#!/chickasaw/status/691348831103905793</t>
  </si>
  <si>
    <t>https://twitter.com/#!/chickasaw/status/692363723697213440</t>
  </si>
  <si>
    <t>https://twitter.com/#!/chickasaw/status/692368473821962241</t>
  </si>
  <si>
    <t>https://twitter.com/#!/chickasaw/status/692448351162388480</t>
  </si>
  <si>
    <t>https://twitter.com/#!/chickasaw/status/689904101518381056</t>
  </si>
  <si>
    <t>https://twitter.com/#!/chickasaw/status/690651488708853760</t>
  </si>
  <si>
    <t>https://twitter.com/#!/chickasaw/status/690883003279675393</t>
  </si>
  <si>
    <t>https://twitter.com/#!/chickasaw/status/691444216317214721</t>
  </si>
  <si>
    <t>https://twitter.com/#!/chickasaw/status/692448848908713984</t>
  </si>
  <si>
    <t>https://twitter.com/#!/okturnpike/status/692448627143397379</t>
  </si>
  <si>
    <t>https://twitter.com/#!/chickasaw/status/692448925446373376</t>
  </si>
  <si>
    <t>https://twitter.com/#!/chickasaw/status/690321796474601472</t>
  </si>
  <si>
    <t>https://twitter.com/#!/chickasaw/status/692090982846849027</t>
  </si>
  <si>
    <t>https://twitter.com/#!/chickasaw/status/692726390102294529</t>
  </si>
  <si>
    <t>https://twitter.com/#!/cthc_duncan/status/692728459307515906</t>
  </si>
  <si>
    <t>https://twitter.com/#!/chickasaw/status/689486284851585024</t>
  </si>
  <si>
    <t>https://twitter.com/#!/chickasaw/status/692499909505843200</t>
  </si>
  <si>
    <t>https://twitter.com/#!/chickasaw/status/692732852383907842</t>
  </si>
  <si>
    <t>https://twitter.com/#!/winstarworld/status/689466441758732293</t>
  </si>
  <si>
    <t>https://twitter.com/#!/winstarworld/status/689480828703780864</t>
  </si>
  <si>
    <t>https://twitter.com/#!/chickasaw/status/689467968254685186</t>
  </si>
  <si>
    <t>https://twitter.com/#!/chickasaw/status/692743402417422337</t>
  </si>
  <si>
    <t>https://twitter.com/#!/chickasaw/status/690915769392177154</t>
  </si>
  <si>
    <t>https://twitter.com/#!/chickasaw/status/692744932306620416</t>
  </si>
  <si>
    <t>https://twitter.com/#!/chickasaw/status/690229964264886272</t>
  </si>
  <si>
    <t>https://twitter.com/#!/artesianhotel/status/689621616045756416</t>
  </si>
  <si>
    <t>https://twitter.com/#!/artesianhotel/status/690597364860583936</t>
  </si>
  <si>
    <t>https://twitter.com/#!/artesianhotel/status/692082147822145538</t>
  </si>
  <si>
    <t>https://twitter.com/#!/chickasaw/status/689480952146309120</t>
  </si>
  <si>
    <t>https://twitter.com/#!/chickasaw/status/689510245509513216</t>
  </si>
  <si>
    <t>https://twitter.com/#!/chickasaw/status/689538149568122881</t>
  </si>
  <si>
    <t>https://twitter.com/#!/chickasaw/status/689569912692568064</t>
  </si>
  <si>
    <t>https://twitter.com/#!/chickasaw/status/689575756247232513</t>
  </si>
  <si>
    <t>https://twitter.com/#!/chickasaw/status/689602090629500928</t>
  </si>
  <si>
    <t>https://twitter.com/#!/chickasaw/status/689824841621491712</t>
  </si>
  <si>
    <t>https://twitter.com/#!/chickasaw/status/689824884357251072</t>
  </si>
  <si>
    <t>https://twitter.com/#!/chickasaw/status/689862621084925952</t>
  </si>
  <si>
    <t>https://twitter.com/#!/chickasaw/status/689870287672905730</t>
  </si>
  <si>
    <t>https://twitter.com/#!/chickasaw/status/689911847097651202</t>
  </si>
  <si>
    <t>https://twitter.com/#!/chickasaw/status/689916660434784257</t>
  </si>
  <si>
    <t>https://twitter.com/#!/chickasaw/status/689930673755459586</t>
  </si>
  <si>
    <t>https://twitter.com/#!/chickasaw/status/689964491870736385</t>
  </si>
  <si>
    <t>https://twitter.com/#!/chickasaw/status/689973264806969344</t>
  </si>
  <si>
    <t>https://twitter.com/#!/chickasaw/status/690217578187325440</t>
  </si>
  <si>
    <t>https://twitter.com/#!/chickasaw/status/690240899813658624</t>
  </si>
  <si>
    <t>https://twitter.com/#!/chickasaw/status/690250180654948352</t>
  </si>
  <si>
    <t>https://twitter.com/#!/chickasaw/status/690291965338857472</t>
  </si>
  <si>
    <t>https://twitter.com/#!/chickasaw/status/690324337610637312</t>
  </si>
  <si>
    <t>https://twitter.com/#!/chickasaw/status/690565882410635264</t>
  </si>
  <si>
    <t>https://twitter.com/#!/chickasaw/status/690592359407599616</t>
  </si>
  <si>
    <t>https://twitter.com/#!/chickasaw/status/690615138307678208</t>
  </si>
  <si>
    <t>https://twitter.com/#!/chickasaw/status/690617586653007872</t>
  </si>
  <si>
    <t>https://twitter.com/#!/chickasaw/status/690638873517498369</t>
  </si>
  <si>
    <t>https://twitter.com/#!/chickasaw/status/690687971851407360</t>
  </si>
  <si>
    <t>https://twitter.com/#!/chickasaw/status/690959818908155905</t>
  </si>
  <si>
    <t>https://twitter.com/#!/chickasaw/status/690977456099049472</t>
  </si>
  <si>
    <t>https://twitter.com/#!/chickasaw/status/690981129785085953</t>
  </si>
  <si>
    <t>https://twitter.com/#!/chickasaw/status/691079284069404672</t>
  </si>
  <si>
    <t>https://twitter.com/#!/chickasaw/status/691327382058352642</t>
  </si>
  <si>
    <t>https://twitter.com/#!/chickasaw/status/691338566417399808</t>
  </si>
  <si>
    <t>https://twitter.com/#!/chickasaw/status/691387723408633860</t>
  </si>
  <si>
    <t>https://twitter.com/#!/chickasaw/status/691417893033086980</t>
  </si>
  <si>
    <t>https://twitter.com/#!/chickasaw/status/691684523801759745</t>
  </si>
  <si>
    <t>https://twitter.com/#!/chickasaw/status/691699022520827906</t>
  </si>
  <si>
    <t>https://twitter.com/#!/chickasaw/status/691731115753734144</t>
  </si>
  <si>
    <t>https://twitter.com/#!/chickasaw/status/691736639849287682</t>
  </si>
  <si>
    <t>https://twitter.com/#!/chickasaw/status/691747459903700993</t>
  </si>
  <si>
    <t>https://twitter.com/#!/chickasaw/status/692001587376570368</t>
  </si>
  <si>
    <t>https://twitter.com/#!/chickasaw/status/692026808338903040</t>
  </si>
  <si>
    <t>https://twitter.com/#!/chickasaw/status/692043166594260992</t>
  </si>
  <si>
    <t>https://twitter.com/#!/chickasaw/status/692065778355585024</t>
  </si>
  <si>
    <t>https://twitter.com/#!/chickasaw/status/692066258834034688</t>
  </si>
  <si>
    <t>https://twitter.com/#!/chickasaw/status/692079674407673856</t>
  </si>
  <si>
    <t>https://twitter.com/#!/chickasaw/status/692109869357387780</t>
  </si>
  <si>
    <t>https://twitter.com/#!/chickasaw/status/692137544620851201</t>
  </si>
  <si>
    <t>https://twitter.com/#!/chickasaw/status/692362719639527424</t>
  </si>
  <si>
    <t>https://twitter.com/#!/chickasaw/status/692380293584543744</t>
  </si>
  <si>
    <t>https://twitter.com/#!/chickasaw/status/692384214608691200</t>
  </si>
  <si>
    <t>https://twitter.com/#!/chickasaw/status/692408080521412609</t>
  </si>
  <si>
    <t>https://twitter.com/#!/chickasaw/status/692762890235973632</t>
  </si>
  <si>
    <t>https://twitter.com/#!/chickasaw/status/692773709006913536</t>
  </si>
  <si>
    <t>https://twitter.com/#!/wtvanews/status/689956498634588160</t>
  </si>
  <si>
    <t>https://twitter.com/#!/wtvanews/status/692425554188988416</t>
  </si>
  <si>
    <t>https://twitter.com/#!/wtvanews/status/692773990721527808</t>
  </si>
  <si>
    <t>https://twitter.com/#!/artesianhotel/status/692456407552106496</t>
  </si>
  <si>
    <t>https://twitter.com/#!/hot_shotsada/status/692496705653202944</t>
  </si>
  <si>
    <t>https://twitter.com/#!/chickasawnation/status/689456518681329664</t>
  </si>
  <si>
    <t>https://twitter.com/#!/chickasawnation/status/689544086106148864</t>
  </si>
  <si>
    <t>https://twitter.com/#!/chickasawnation/status/689818163261935617</t>
  </si>
  <si>
    <t>https://twitter.com/#!/chickasawnation/status/689854599713398793</t>
  </si>
  <si>
    <t>https://twitter.com/#!/chickasawnation/status/689940008799580160</t>
  </si>
  <si>
    <t>https://twitter.com/#!/chickasawnation/status/689950141198004224</t>
  </si>
  <si>
    <t>https://twitter.com/#!/chickasawnation/status/690252853416480770</t>
  </si>
  <si>
    <t>https://twitter.com/#!/chickasawnation/status/690305601637912577</t>
  </si>
  <si>
    <t>https://twitter.com/#!/chickasawnation/status/691640380371177472</t>
  </si>
  <si>
    <t>https://twitter.com/#!/chickasawnation/status/691652064884097024</t>
  </si>
  <si>
    <t>https://twitter.com/#!/chickasawnation/status/691716642812870658</t>
  </si>
  <si>
    <t>https://twitter.com/#!/chickasawnation/status/692375547947646976</t>
  </si>
  <si>
    <t>https://twitter.com/#!/chickasawnation/status/692719532994093057</t>
  </si>
  <si>
    <t>https://twitter.com/#!/hot_shotsada/status/690033778991960064</t>
  </si>
  <si>
    <t>https://twitter.com/#!/hot_shotsada/status/692774437926506496</t>
  </si>
  <si>
    <t>https://twitter.com/#!/orlpol32829/status/689890274542239744</t>
  </si>
  <si>
    <t>https://twitter.com/#!/orlpol32829/status/689920683795714050</t>
  </si>
  <si>
    <t>https://twitter.com/#!/orlpol32829/status/690605028244066304</t>
  </si>
  <si>
    <t>https://twitter.com/#!/orlpol32829/status/691358675525591042</t>
  </si>
  <si>
    <t>https://twitter.com/#!/orlpol32829/status/691640473258188801</t>
  </si>
  <si>
    <t>https://twitter.com/#!/orlpol32829/status/691665740487921664</t>
  </si>
  <si>
    <t>https://twitter.com/#!/orlpol32829/status/692392929525133312</t>
  </si>
  <si>
    <t>https://twitter.com/#!/orlpol32829/status/692450800577167360</t>
  </si>
  <si>
    <t>https://twitter.com/#!/orlpol32829/status/692591701932793856</t>
  </si>
  <si>
    <t>https://twitter.com/#!/orlpol32829/status/692701233090527232</t>
  </si>
  <si>
    <t>https://twitter.com/#!/orlpol32829/status/692777968599461889</t>
  </si>
  <si>
    <t>https://twitter.com/#!/31bjn/status/692781110317678592</t>
  </si>
  <si>
    <t>https://twitter.com/#!/jasper_pirate/status/692781378832769024</t>
  </si>
  <si>
    <t>https://twitter.com/#!/jevans1137/status/692781586572423168</t>
  </si>
  <si>
    <t>https://twitter.com/#!/americasmilhist/status/692778500659392512</t>
  </si>
  <si>
    <t>https://twitter.com/#!/americasmilhist/status/692786280095051776</t>
  </si>
  <si>
    <t>689398204689854464</t>
  </si>
  <si>
    <t>689463045777596416</t>
  </si>
  <si>
    <t>689477992137895936</t>
  </si>
  <si>
    <t>689480397999091714</t>
  </si>
  <si>
    <t>689482094053949443</t>
  </si>
  <si>
    <t>689482578592567296</t>
  </si>
  <si>
    <t>689488830664052736</t>
  </si>
  <si>
    <t>689495059335553024</t>
  </si>
  <si>
    <t>689504501179424768</t>
  </si>
  <si>
    <t>689516218617737216</t>
  </si>
  <si>
    <t>689523229283737600</t>
  </si>
  <si>
    <t>689515187783729152</t>
  </si>
  <si>
    <t>689517721017569280</t>
  </si>
  <si>
    <t>689520222349496320</t>
  </si>
  <si>
    <t>689522746947145732</t>
  </si>
  <si>
    <t>689525268273352705</t>
  </si>
  <si>
    <t>689527788555145216</t>
  </si>
  <si>
    <t>689527792803905536</t>
  </si>
  <si>
    <t>689534407263256578</t>
  </si>
  <si>
    <t>689546343610617857</t>
  </si>
  <si>
    <t>689551397239558144</t>
  </si>
  <si>
    <t>689564602380730368</t>
  </si>
  <si>
    <t>689565349172277248</t>
  </si>
  <si>
    <t>689566822077587457</t>
  </si>
  <si>
    <t>689576436991037441</t>
  </si>
  <si>
    <t>689579744313110531</t>
  </si>
  <si>
    <t>689596530928586752</t>
  </si>
  <si>
    <t>689599288586956800</t>
  </si>
  <si>
    <t>689603189985955840</t>
  </si>
  <si>
    <t>689611304252760065</t>
  </si>
  <si>
    <t>689616493710069761</t>
  </si>
  <si>
    <t>689621391532908544</t>
  </si>
  <si>
    <t>689623736295776256</t>
  </si>
  <si>
    <t>689624555103600640</t>
  </si>
  <si>
    <t>689628797595971584</t>
  </si>
  <si>
    <t>689629376279900160</t>
  </si>
  <si>
    <t>689630451724652545</t>
  </si>
  <si>
    <t>689630563859324929</t>
  </si>
  <si>
    <t>689634819760852992</t>
  </si>
  <si>
    <t>689637949168820224</t>
  </si>
  <si>
    <t>689643697399435265</t>
  </si>
  <si>
    <t>689651778690818049</t>
  </si>
  <si>
    <t>689654800242180096</t>
  </si>
  <si>
    <t>689666847323635712</t>
  </si>
  <si>
    <t>689699735565942784</t>
  </si>
  <si>
    <t>689722878833590272</t>
  </si>
  <si>
    <t>689768643144454144</t>
  </si>
  <si>
    <t>689786763842195457</t>
  </si>
  <si>
    <t>689786964489297922</t>
  </si>
  <si>
    <t>689789927266066432</t>
  </si>
  <si>
    <t>689803365052612609</t>
  </si>
  <si>
    <t>689812190229037056</t>
  </si>
  <si>
    <t>689813931574059008</t>
  </si>
  <si>
    <t>689817751221735424</t>
  </si>
  <si>
    <t>689823496050995200</t>
  </si>
  <si>
    <t>689830109109362688</t>
  </si>
  <si>
    <t>689869710784069633</t>
  </si>
  <si>
    <t>689871899459907584</t>
  </si>
  <si>
    <t>689886440608522240</t>
  </si>
  <si>
    <t>689889141379624961</t>
  </si>
  <si>
    <t>689891785292845057</t>
  </si>
  <si>
    <t>689891816527765505</t>
  </si>
  <si>
    <t>689893499215306753</t>
  </si>
  <si>
    <t>689893528898433024</t>
  </si>
  <si>
    <t>689896275920211970</t>
  </si>
  <si>
    <t>689892482935468035</t>
  </si>
  <si>
    <t>689646117877735425</t>
  </si>
  <si>
    <t>689898281510526978</t>
  </si>
  <si>
    <t>689898503124836361</t>
  </si>
  <si>
    <t>689900568345620481</t>
  </si>
  <si>
    <t>689900965735055360</t>
  </si>
  <si>
    <t>689901140645908480</t>
  </si>
  <si>
    <t>689901212263645185</t>
  </si>
  <si>
    <t>689902982561931264</t>
  </si>
  <si>
    <t>689904016642281472</t>
  </si>
  <si>
    <t>689910441116590084</t>
  </si>
  <si>
    <t>689914642597089284</t>
  </si>
  <si>
    <t>689928683042267136</t>
  </si>
  <si>
    <t>689928765061881856</t>
  </si>
  <si>
    <t>689928806224781312</t>
  </si>
  <si>
    <t>689932406321737729</t>
  </si>
  <si>
    <t>689522806439149568</t>
  </si>
  <si>
    <t>689933257580871680</t>
  </si>
  <si>
    <t>689940081289768960</t>
  </si>
  <si>
    <t>689940564129685504</t>
  </si>
  <si>
    <t>689943892922343426</t>
  </si>
  <si>
    <t>689945505162498048</t>
  </si>
  <si>
    <t>689527172101373952</t>
  </si>
  <si>
    <t>689949183164432384</t>
  </si>
  <si>
    <t>689949819318751232</t>
  </si>
  <si>
    <t>689954236847767552</t>
  </si>
  <si>
    <t>689973422705754112</t>
  </si>
  <si>
    <t>689975360696500224</t>
  </si>
  <si>
    <t>689982664804298753</t>
  </si>
  <si>
    <t>689983488922099713</t>
  </si>
  <si>
    <t>689991840121163777</t>
  </si>
  <si>
    <t>689996270518300672</t>
  </si>
  <si>
    <t>690018814084431872</t>
  </si>
  <si>
    <t>690035958721421312</t>
  </si>
  <si>
    <t>690061758778703872</t>
  </si>
  <si>
    <t>690106580692516864</t>
  </si>
  <si>
    <t>690130257614094336</t>
  </si>
  <si>
    <t>690153776188096513</t>
  </si>
  <si>
    <t>690153852566441984</t>
  </si>
  <si>
    <t>690156814172839939</t>
  </si>
  <si>
    <t>690156863296528386</t>
  </si>
  <si>
    <t>689616635783692288</t>
  </si>
  <si>
    <t>690164764518006784</t>
  </si>
  <si>
    <t>690168172788502528</t>
  </si>
  <si>
    <t>690169244617670657</t>
  </si>
  <si>
    <t>690211652009103360</t>
  </si>
  <si>
    <t>690212278759727104</t>
  </si>
  <si>
    <t>690212975198740481</t>
  </si>
  <si>
    <t>690215601147658240</t>
  </si>
  <si>
    <t>690253059541184512</t>
  </si>
  <si>
    <t>690254062139224064</t>
  </si>
  <si>
    <t>690254193223860224</t>
  </si>
  <si>
    <t>690258815011418112</t>
  </si>
  <si>
    <t>690262284946399232</t>
  </si>
  <si>
    <t>690266662881230848</t>
  </si>
  <si>
    <t>690268682203877376</t>
  </si>
  <si>
    <t>690299306503438338</t>
  </si>
  <si>
    <t>690301000821768193</t>
  </si>
  <si>
    <t>690301704659718144</t>
  </si>
  <si>
    <t>690309134244184064</t>
  </si>
  <si>
    <t>690318039925948420</t>
  </si>
  <si>
    <t>690127626845999105</t>
  </si>
  <si>
    <t>690127819574243328</t>
  </si>
  <si>
    <t>690034934929555457</t>
  </si>
  <si>
    <t>690318452196712448</t>
  </si>
  <si>
    <t>690340406622601216</t>
  </si>
  <si>
    <t>690344666026381314</t>
  </si>
  <si>
    <t>690346248415645696</t>
  </si>
  <si>
    <t>690346582491959296</t>
  </si>
  <si>
    <t>690324279024422912</t>
  </si>
  <si>
    <t>690348192739782656</t>
  </si>
  <si>
    <t>690350431709609984</t>
  </si>
  <si>
    <t>690360522328424448</t>
  </si>
  <si>
    <t>690386294707453952</t>
  </si>
  <si>
    <t>689628045297205249</t>
  </si>
  <si>
    <t>689893361302556673</t>
  </si>
  <si>
    <t>690083537505099776</t>
  </si>
  <si>
    <t>690424260863619075</t>
  </si>
  <si>
    <t>689893929366491137</t>
  </si>
  <si>
    <t>690010997139116033</t>
  </si>
  <si>
    <t>690281605869494272</t>
  </si>
  <si>
    <t>690359690866376705</t>
  </si>
  <si>
    <t>690483738980044800</t>
  </si>
  <si>
    <t>689893882826526720</t>
  </si>
  <si>
    <t>690010990260391942</t>
  </si>
  <si>
    <t>690122311576457216</t>
  </si>
  <si>
    <t>690281607215845376</t>
  </si>
  <si>
    <t>690359684184838152</t>
  </si>
  <si>
    <t>690483737860112385</t>
  </si>
  <si>
    <t>690484167428161536</t>
  </si>
  <si>
    <t>690506948966387712</t>
  </si>
  <si>
    <t>690519818873647104</t>
  </si>
  <si>
    <t>690524431664414720</t>
  </si>
  <si>
    <t>690572622321422336</t>
  </si>
  <si>
    <t>690579644970602496</t>
  </si>
  <si>
    <t>690179273693368321</t>
  </si>
  <si>
    <t>690548735760199681</t>
  </si>
  <si>
    <t>690574766093172737</t>
  </si>
  <si>
    <t>690597817505550336</t>
  </si>
  <si>
    <t>690281382489169921</t>
  </si>
  <si>
    <t>690359711439458305</t>
  </si>
  <si>
    <t>690483858668564480</t>
  </si>
  <si>
    <t>690598219215024128</t>
  </si>
  <si>
    <t>690599292289986560</t>
  </si>
  <si>
    <t>690013339158708225</t>
  </si>
  <si>
    <t>690123443099009025</t>
  </si>
  <si>
    <t>690183235905667073</t>
  </si>
  <si>
    <t>690282513265127424</t>
  </si>
  <si>
    <t>690286764934586368</t>
  </si>
  <si>
    <t>690314317011378176</t>
  </si>
  <si>
    <t>690363121664446464</t>
  </si>
  <si>
    <t>690576930131738624</t>
  </si>
  <si>
    <t>690599326599413760</t>
  </si>
  <si>
    <t>690608825980841986</t>
  </si>
  <si>
    <t>690622262874107904</t>
  </si>
  <si>
    <t>690627912551239682</t>
  </si>
  <si>
    <t>690632993002655744</t>
  </si>
  <si>
    <t>689544274862452738</t>
  </si>
  <si>
    <t>690634202186915841</t>
  </si>
  <si>
    <t>690655333056847872</t>
  </si>
  <si>
    <t>690656450700517378</t>
  </si>
  <si>
    <t>690682872777281537</t>
  </si>
  <si>
    <t>690683851958534144</t>
  </si>
  <si>
    <t>690690211811033088</t>
  </si>
  <si>
    <t>690691891965235200</t>
  </si>
  <si>
    <t>690695513717542913</t>
  </si>
  <si>
    <t>690695696186355712</t>
  </si>
  <si>
    <t>690704208350351360</t>
  </si>
  <si>
    <t>690706201248731137</t>
  </si>
  <si>
    <t>689552921210527744</t>
  </si>
  <si>
    <t>690723728569663488</t>
  </si>
  <si>
    <t>690197094758531076</t>
  </si>
  <si>
    <t>690719482214518788</t>
  </si>
  <si>
    <t>690225737316466688</t>
  </si>
  <si>
    <t>690733601755926528</t>
  </si>
  <si>
    <t>690749584818229248</t>
  </si>
  <si>
    <t>690749384661667841</t>
  </si>
  <si>
    <t>690749505562480642</t>
  </si>
  <si>
    <t>690749619379183616</t>
  </si>
  <si>
    <t>690750256678572033</t>
  </si>
  <si>
    <t>690787724618440704</t>
  </si>
  <si>
    <t>690852548367028224</t>
  </si>
  <si>
    <t>690861984074563585</t>
  </si>
  <si>
    <t>690862019193470976</t>
  </si>
  <si>
    <t>690923276382670848</t>
  </si>
  <si>
    <t>690969333552386048</t>
  </si>
  <si>
    <t>690976495188217858</t>
  </si>
  <si>
    <t>690981268318609408</t>
  </si>
  <si>
    <t>689467288462843904</t>
  </si>
  <si>
    <t>690982069128814597</t>
  </si>
  <si>
    <t>691015152242724864</t>
  </si>
  <si>
    <t>690211728039149568</t>
  </si>
  <si>
    <t>691051236007747584</t>
  </si>
  <si>
    <t>691082910594523138</t>
  </si>
  <si>
    <t>691088406596562944</t>
  </si>
  <si>
    <t>689834843643850753</t>
  </si>
  <si>
    <t>691104120590045184</t>
  </si>
  <si>
    <t>691105220902981632</t>
  </si>
  <si>
    <t>691131777755185152</t>
  </si>
  <si>
    <t>691140906116857856</t>
  </si>
  <si>
    <t>691141069078016001</t>
  </si>
  <si>
    <t>691217571404746752</t>
  </si>
  <si>
    <t>691232485296963584</t>
  </si>
  <si>
    <t>691236193720209409</t>
  </si>
  <si>
    <t>691274275471413249</t>
  </si>
  <si>
    <t>691280149321531394</t>
  </si>
  <si>
    <t>691282375603568645</t>
  </si>
  <si>
    <t>691298167858462721</t>
  </si>
  <si>
    <t>691306618710036481</t>
  </si>
  <si>
    <t>689455293026033665</t>
  </si>
  <si>
    <t>689464091585306625</t>
  </si>
  <si>
    <t>691309465296080898</t>
  </si>
  <si>
    <t>691327029871022081</t>
  </si>
  <si>
    <t>690265333119197184</t>
  </si>
  <si>
    <t>691336559489056768</t>
  </si>
  <si>
    <t>691346774984773632</t>
  </si>
  <si>
    <t>691347938979745793</t>
  </si>
  <si>
    <t>691354906385469440</t>
  </si>
  <si>
    <t>691362626371063808</t>
  </si>
  <si>
    <t>691344724670611456</t>
  </si>
  <si>
    <t>691369600425005056</t>
  </si>
  <si>
    <t>691371202007306240</t>
  </si>
  <si>
    <t>691399214451007488</t>
  </si>
  <si>
    <t>691408579434123265</t>
  </si>
  <si>
    <t>691448449011679232</t>
  </si>
  <si>
    <t>689643613949562880</t>
  </si>
  <si>
    <t>691456763749625856</t>
  </si>
  <si>
    <t>691471821242306560</t>
  </si>
  <si>
    <t>691478102552113156</t>
  </si>
  <si>
    <t>691484608718868480</t>
  </si>
  <si>
    <t>691485677418991617</t>
  </si>
  <si>
    <t>691488110136291328</t>
  </si>
  <si>
    <t>691568080086892544</t>
  </si>
  <si>
    <t>690121808440332288</t>
  </si>
  <si>
    <t>690272878483349506</t>
  </si>
  <si>
    <t>690281214935224320</t>
  </si>
  <si>
    <t>690281217493700608</t>
  </si>
  <si>
    <t>690286651386499073</t>
  </si>
  <si>
    <t>690359526227341312</t>
  </si>
  <si>
    <t>690483713046646784</t>
  </si>
  <si>
    <t>690548896544718849</t>
  </si>
  <si>
    <t>690597976964751365</t>
  </si>
  <si>
    <t>691365898872098816</t>
  </si>
  <si>
    <t>691446743075004420</t>
  </si>
  <si>
    <t>691564723515555840</t>
  </si>
  <si>
    <t>691585623904378881</t>
  </si>
  <si>
    <t>691366152166055936</t>
  </si>
  <si>
    <t>691585875730395137</t>
  </si>
  <si>
    <t>691594336031612928</t>
  </si>
  <si>
    <t>691605591421292544</t>
  </si>
  <si>
    <t>690319121272152064</t>
  </si>
  <si>
    <t>691606234949160960</t>
  </si>
  <si>
    <t>691638471144804352</t>
  </si>
  <si>
    <t>690314024660013056</t>
  </si>
  <si>
    <t>690549207636160512</t>
  </si>
  <si>
    <t>691366017675587585</t>
  </si>
  <si>
    <t>691651965382594560</t>
  </si>
  <si>
    <t>691659061125734400</t>
  </si>
  <si>
    <t>691666156265013248</t>
  </si>
  <si>
    <t>691613862504706048</t>
  </si>
  <si>
    <t>691666453980819456</t>
  </si>
  <si>
    <t>691680699636674563</t>
  </si>
  <si>
    <t>691680439790997504</t>
  </si>
  <si>
    <t>691684419074027521</t>
  </si>
  <si>
    <t>691686174688063488</t>
  </si>
  <si>
    <t>691467142508601344</t>
  </si>
  <si>
    <t>691687342810116097</t>
  </si>
  <si>
    <t>691352404755943424</t>
  </si>
  <si>
    <t>691093165382721536</t>
  </si>
  <si>
    <t>691692569927942144</t>
  </si>
  <si>
    <t>691714784375386112</t>
  </si>
  <si>
    <t>691720354767716353</t>
  </si>
  <si>
    <t>691724948881162241</t>
  </si>
  <si>
    <t>691733314244182016</t>
  </si>
  <si>
    <t>691733789555449856</t>
  </si>
  <si>
    <t>691744486150447104</t>
  </si>
  <si>
    <t>691749130683727877</t>
  </si>
  <si>
    <t>691768476042665985</t>
  </si>
  <si>
    <t>690220597729726467</t>
  </si>
  <si>
    <t>691801093769162752</t>
  </si>
  <si>
    <t>691820387752108033</t>
  </si>
  <si>
    <t>691826124775628802</t>
  </si>
  <si>
    <t>691827929974771712</t>
  </si>
  <si>
    <t>691829863574028291</t>
  </si>
  <si>
    <t>691830346833383424</t>
  </si>
  <si>
    <t>691835862829678592</t>
  </si>
  <si>
    <t>689700166262231040</t>
  </si>
  <si>
    <t>689988317581021185</t>
  </si>
  <si>
    <t>690662843428016128</t>
  </si>
  <si>
    <t>690973555136266241</t>
  </si>
  <si>
    <t>691280564255592449</t>
  </si>
  <si>
    <t>691624106639376384</t>
  </si>
  <si>
    <t>691702144571957249</t>
  </si>
  <si>
    <t>691817853314531328</t>
  </si>
  <si>
    <t>691849313413128194</t>
  </si>
  <si>
    <t>691365766491279360</t>
  </si>
  <si>
    <t>691906896425566208</t>
  </si>
  <si>
    <t>691951108277821440</t>
  </si>
  <si>
    <t>691966564099182593</t>
  </si>
  <si>
    <t>691985464690118656</t>
  </si>
  <si>
    <t>690012636751269888</t>
  </si>
  <si>
    <t>690273251772256256</t>
  </si>
  <si>
    <t>690485753680379904</t>
  </si>
  <si>
    <t>690598911866699778</t>
  </si>
  <si>
    <t>691203978676281349</t>
  </si>
  <si>
    <t>691249326488711168</t>
  </si>
  <si>
    <t>691366388376674305</t>
  </si>
  <si>
    <t>691683542984736770</t>
  </si>
  <si>
    <t>691820611115601920</t>
  </si>
  <si>
    <t>691907435456532480</t>
  </si>
  <si>
    <t>691956479251865600</t>
  </si>
  <si>
    <t>691990451583320067</t>
  </si>
  <si>
    <t>692009583997493248</t>
  </si>
  <si>
    <t>692010990431416320</t>
  </si>
  <si>
    <t>692011353528074240</t>
  </si>
  <si>
    <t>692015302259789825</t>
  </si>
  <si>
    <t>692015422044921857</t>
  </si>
  <si>
    <t>692017406869442560</t>
  </si>
  <si>
    <t>692031719344623617</t>
  </si>
  <si>
    <t>692032581404094465</t>
  </si>
  <si>
    <t>692045882456461312</t>
  </si>
  <si>
    <t>692058112602345473</t>
  </si>
  <si>
    <t>689518215899156480</t>
  </si>
  <si>
    <t>692058872811421696</t>
  </si>
  <si>
    <t>692074120150937601</t>
  </si>
  <si>
    <t>692080593056583680</t>
  </si>
  <si>
    <t>692082244689723392</t>
  </si>
  <si>
    <t>692082555978407937</t>
  </si>
  <si>
    <t>692078219823022080</t>
  </si>
  <si>
    <t>692082859222405120</t>
  </si>
  <si>
    <t>692096271629180928</t>
  </si>
  <si>
    <t>692114173875113984</t>
  </si>
  <si>
    <t>690319926783938560</t>
  </si>
  <si>
    <t>690320936831193088</t>
  </si>
  <si>
    <t>690305903778729984</t>
  </si>
  <si>
    <t>692120017220009984</t>
  </si>
  <si>
    <t>690300261189992448</t>
  </si>
  <si>
    <t>690305314466439168</t>
  </si>
  <si>
    <t>690317960049770497</t>
  </si>
  <si>
    <t>691757466128875520</t>
  </si>
  <si>
    <t>691764850347937794</t>
  </si>
  <si>
    <t>692118665991471104</t>
  </si>
  <si>
    <t>692128705141981184</t>
  </si>
  <si>
    <t>692135486933090305</t>
  </si>
  <si>
    <t>692142927557033984</t>
  </si>
  <si>
    <t>692143580736024576</t>
  </si>
  <si>
    <t>691576307164057600</t>
  </si>
  <si>
    <t>692150123745402880</t>
  </si>
  <si>
    <t>692150137494323200</t>
  </si>
  <si>
    <t>692160537711513601</t>
  </si>
  <si>
    <t>692161112171769858</t>
  </si>
  <si>
    <t>692182579701796864</t>
  </si>
  <si>
    <t>692182697486225408</t>
  </si>
  <si>
    <t>692201738355503107</t>
  </si>
  <si>
    <t>692216666663575555</t>
  </si>
  <si>
    <t>692223931495882752</t>
  </si>
  <si>
    <t>692235077741322241</t>
  </si>
  <si>
    <t>692248740745342976</t>
  </si>
  <si>
    <t>692300649631997952</t>
  </si>
  <si>
    <t>692305943317446656</t>
  </si>
  <si>
    <t>692318860234637312</t>
  </si>
  <si>
    <t>692344947194753025</t>
  </si>
  <si>
    <t>692351029120212992</t>
  </si>
  <si>
    <t>692354077615857664</t>
  </si>
  <si>
    <t>692357720255533056</t>
  </si>
  <si>
    <t>692360894991433730</t>
  </si>
  <si>
    <t>692361653543923712</t>
  </si>
  <si>
    <t>692362341770485760</t>
  </si>
  <si>
    <t>689873543941623808</t>
  </si>
  <si>
    <t>690960607198089216</t>
  </si>
  <si>
    <t>690983757243817985</t>
  </si>
  <si>
    <t>692363452313108481</t>
  </si>
  <si>
    <t>692364522464677890</t>
  </si>
  <si>
    <t>692368250248630272</t>
  </si>
  <si>
    <t>692369397537710082</t>
  </si>
  <si>
    <t>692375671226683392</t>
  </si>
  <si>
    <t>692381749117108225</t>
  </si>
  <si>
    <t>692081212563783681</t>
  </si>
  <si>
    <t>692399435574214656</t>
  </si>
  <si>
    <t>690592431461535744</t>
  </si>
  <si>
    <t>692405659221004288</t>
  </si>
  <si>
    <t>692406665430339584</t>
  </si>
  <si>
    <t>692077944244703232</t>
  </si>
  <si>
    <t>692412858324242432</t>
  </si>
  <si>
    <t>692412871787982848</t>
  </si>
  <si>
    <t>692415160334430208</t>
  </si>
  <si>
    <t>692415172053315584</t>
  </si>
  <si>
    <t>692419018565816320</t>
  </si>
  <si>
    <t>692432974197977088</t>
  </si>
  <si>
    <t>689608039377326080</t>
  </si>
  <si>
    <t>689908780528721921</t>
  </si>
  <si>
    <t>690258995664125953</t>
  </si>
  <si>
    <t>690271191974703104</t>
  </si>
  <si>
    <t>692410973819379713</t>
  </si>
  <si>
    <t>692448181444026368</t>
  </si>
  <si>
    <t>692448780617129986</t>
  </si>
  <si>
    <t>692448818336497665</t>
  </si>
  <si>
    <t>689593582018256897</t>
  </si>
  <si>
    <t>690299967030693888</t>
  </si>
  <si>
    <t>690347361713815552</t>
  </si>
  <si>
    <t>690652639223119872</t>
  </si>
  <si>
    <t>691428927533744128</t>
  </si>
  <si>
    <t>691775564437417991</t>
  </si>
  <si>
    <t>691798119567245313</t>
  </si>
  <si>
    <t>692451739086262274</t>
  </si>
  <si>
    <t>692491101324836864</t>
  </si>
  <si>
    <t>692497351156580352</t>
  </si>
  <si>
    <t>692500385550966785</t>
  </si>
  <si>
    <t>692504564680015872</t>
  </si>
  <si>
    <t>692415167414603776</t>
  </si>
  <si>
    <t>692520811081666562</t>
  </si>
  <si>
    <t>692521461605634048</t>
  </si>
  <si>
    <t>692538634524868609</t>
  </si>
  <si>
    <t>689896318597070850</t>
  </si>
  <si>
    <t>692518640776802308</t>
  </si>
  <si>
    <t>692548700057571331</t>
  </si>
  <si>
    <t>692551697495900161</t>
  </si>
  <si>
    <t>691457511384309760</t>
  </si>
  <si>
    <t>692014974810656769</t>
  </si>
  <si>
    <t>692555956694208512</t>
  </si>
  <si>
    <t>692584941201203201</t>
  </si>
  <si>
    <t>692633997264982016</t>
  </si>
  <si>
    <t>690179273714348032</t>
  </si>
  <si>
    <t>690548735793729537</t>
  </si>
  <si>
    <t>690597817560104960</t>
  </si>
  <si>
    <t>692635270164787200</t>
  </si>
  <si>
    <t>692640591918661632</t>
  </si>
  <si>
    <t>692654405640810496</t>
  </si>
  <si>
    <t>692667912394559488</t>
  </si>
  <si>
    <t>692690515674865664</t>
  </si>
  <si>
    <t>690987873802149888</t>
  </si>
  <si>
    <t>692503808992215040</t>
  </si>
  <si>
    <t>692699591041351680</t>
  </si>
  <si>
    <t>692701671013613568</t>
  </si>
  <si>
    <t>692701671026233344</t>
  </si>
  <si>
    <t>689893211850997760</t>
  </si>
  <si>
    <t>689920899558932480</t>
  </si>
  <si>
    <t>690605429605269504</t>
  </si>
  <si>
    <t>691360381357289473</t>
  </si>
  <si>
    <t>691667403885772800</t>
  </si>
  <si>
    <t>692701707977920512</t>
  </si>
  <si>
    <t>692114870838366208</t>
  </si>
  <si>
    <t>692715858003673089</t>
  </si>
  <si>
    <t>692716787834720256</t>
  </si>
  <si>
    <t>692359951990263809</t>
  </si>
  <si>
    <t>692366641066307585</t>
  </si>
  <si>
    <t>692368684329885697</t>
  </si>
  <si>
    <t>692720379014569985</t>
  </si>
  <si>
    <t>692737848697466881</t>
  </si>
  <si>
    <t>689432473072066560</t>
  </si>
  <si>
    <t>692738126884814848</t>
  </si>
  <si>
    <t>692738488530153472</t>
  </si>
  <si>
    <t>692361604734779392</t>
  </si>
  <si>
    <t>692740796798205952</t>
  </si>
  <si>
    <t>692049555810947072</t>
  </si>
  <si>
    <t>692065274804080640</t>
  </si>
  <si>
    <t>692065522524000256</t>
  </si>
  <si>
    <t>689458367325016064</t>
  </si>
  <si>
    <t>689458704362508288</t>
  </si>
  <si>
    <t>689547084924653568</t>
  </si>
  <si>
    <t>689551068582252544</t>
  </si>
  <si>
    <t>689826400606515200</t>
  </si>
  <si>
    <t>689941348460445696</t>
  </si>
  <si>
    <t>689955773087088641</t>
  </si>
  <si>
    <t>690968364915666944</t>
  </si>
  <si>
    <t>691651337407336448</t>
  </si>
  <si>
    <t>691721324071362560</t>
  </si>
  <si>
    <t>692724679971360768</t>
  </si>
  <si>
    <t>692742104636854272</t>
  </si>
  <si>
    <t>692746235913043969</t>
  </si>
  <si>
    <t>689837579160543232</t>
  </si>
  <si>
    <t>690589259628081152</t>
  </si>
  <si>
    <t>692754005252935680</t>
  </si>
  <si>
    <t>692769117175033856</t>
  </si>
  <si>
    <t>692773572280975360</t>
  </si>
  <si>
    <t>689464871545483265</t>
  </si>
  <si>
    <t>689530528354164736</t>
  </si>
  <si>
    <t>689530989949886464</t>
  </si>
  <si>
    <t>689555486241394688</t>
  </si>
  <si>
    <t>689563963105878020</t>
  </si>
  <si>
    <t>689586523054845952</t>
  </si>
  <si>
    <t>689619656458502146</t>
  </si>
  <si>
    <t>689605175888084992</t>
  </si>
  <si>
    <t>689715629327187968</t>
  </si>
  <si>
    <t>689618120034508800</t>
  </si>
  <si>
    <t>689791850841018369</t>
  </si>
  <si>
    <t>689855462615871488</t>
  </si>
  <si>
    <t>689860694578167808</t>
  </si>
  <si>
    <t>690188826585726976</t>
  </si>
  <si>
    <t>690189893432029184</t>
  </si>
  <si>
    <t>690189788012482560</t>
  </si>
  <si>
    <t>690190733312036864</t>
  </si>
  <si>
    <t>690190027616219136</t>
  </si>
  <si>
    <t>690190954930671619</t>
  </si>
  <si>
    <t>690189703862210560</t>
  </si>
  <si>
    <t>690190926023516160</t>
  </si>
  <si>
    <t>690278338984857600</t>
  </si>
  <si>
    <t>690278434560479232</t>
  </si>
  <si>
    <t>690299137712087041</t>
  </si>
  <si>
    <t>690565176354041856</t>
  </si>
  <si>
    <t>689824966225764353</t>
  </si>
  <si>
    <t>690528117643870209</t>
  </si>
  <si>
    <t>690559216407326720</t>
  </si>
  <si>
    <t>690565651723853825</t>
  </si>
  <si>
    <t>690585722407911424</t>
  </si>
  <si>
    <t>690586404460568577</t>
  </si>
  <si>
    <t>690571727563202560</t>
  </si>
  <si>
    <t>690574101857964033</t>
  </si>
  <si>
    <t>690586582479298561</t>
  </si>
  <si>
    <t>690588034811633665</t>
  </si>
  <si>
    <t>691850285501779969</t>
  </si>
  <si>
    <t>690573675293229056</t>
  </si>
  <si>
    <t>690576307718070274</t>
  </si>
  <si>
    <t>690587739826343937</t>
  </si>
  <si>
    <t>690213608534441984</t>
  </si>
  <si>
    <t>691025336272822272</t>
  </si>
  <si>
    <t>691633861218955264</t>
  </si>
  <si>
    <t>691348732038656001</t>
  </si>
  <si>
    <t>691351114210476034</t>
  </si>
  <si>
    <t>691391511414444034</t>
  </si>
  <si>
    <t>691440808382181376</t>
  </si>
  <si>
    <t>691634612586594304</t>
  </si>
  <si>
    <t>691348923575701505</t>
  </si>
  <si>
    <t>691385082960027650</t>
  </si>
  <si>
    <t>691422170136887296</t>
  </si>
  <si>
    <t>691634189934927874</t>
  </si>
  <si>
    <t>691669097273278469</t>
  </si>
  <si>
    <t>691677414062231552</t>
  </si>
  <si>
    <t>691708452322856960</t>
  </si>
  <si>
    <t>691724794937487360</t>
  </si>
  <si>
    <t>691743483103567875</t>
  </si>
  <si>
    <t>691737422388973569</t>
  </si>
  <si>
    <t>691744349915332608</t>
  </si>
  <si>
    <t>689495142697283585</t>
  </si>
  <si>
    <t>689553194524020736</t>
  </si>
  <si>
    <t>689843662289764352</t>
  </si>
  <si>
    <t>689943081936904192</t>
  </si>
  <si>
    <t>690188393196752896</t>
  </si>
  <si>
    <t>690365829129621505</t>
  </si>
  <si>
    <t>690547007308570624</t>
  </si>
  <si>
    <t>690700740512317440</t>
  </si>
  <si>
    <t>690942550547521536</t>
  </si>
  <si>
    <t>691309639372279809</t>
  </si>
  <si>
    <t>691668945934422016</t>
  </si>
  <si>
    <t>691792739235708928</t>
  </si>
  <si>
    <t>692044612731535361</t>
  </si>
  <si>
    <t>692108378634592257</t>
  </si>
  <si>
    <t>689527173292515329</t>
  </si>
  <si>
    <t>689565637513912321</t>
  </si>
  <si>
    <t>689877686777315328</t>
  </si>
  <si>
    <t>689963550962507776</t>
  </si>
  <si>
    <t>689963692390256640</t>
  </si>
  <si>
    <t>690304377379131392</t>
  </si>
  <si>
    <t>691734890866343938</t>
  </si>
  <si>
    <t>692146341179432960</t>
  </si>
  <si>
    <t>692146491763331072</t>
  </si>
  <si>
    <t>692161850641928194</t>
  </si>
  <si>
    <t>689486753544036352</t>
  </si>
  <si>
    <t>691813205996388353</t>
  </si>
  <si>
    <t>692519069610811392</t>
  </si>
  <si>
    <t>690278063523897344</t>
  </si>
  <si>
    <t>690575965928460288</t>
  </si>
  <si>
    <t>690933330750132225</t>
  </si>
  <si>
    <t>691290713598750720</t>
  </si>
  <si>
    <t>691665488787582976</t>
  </si>
  <si>
    <t>691772770192089091</t>
  </si>
  <si>
    <t>692360195918434306</t>
  </si>
  <si>
    <t>692362507537760256</t>
  </si>
  <si>
    <t>690984209976918016</t>
  </si>
  <si>
    <t>691339371656523777</t>
  </si>
  <si>
    <t>692363259140268032</t>
  </si>
  <si>
    <t>692375380523528192</t>
  </si>
  <si>
    <t>692402435239854081</t>
  </si>
  <si>
    <t>691348831103905793</t>
  </si>
  <si>
    <t>692363723697213440</t>
  </si>
  <si>
    <t>692368473821962241</t>
  </si>
  <si>
    <t>692448351162388480</t>
  </si>
  <si>
    <t>689904101518381056</t>
  </si>
  <si>
    <t>690651488708853760</t>
  </si>
  <si>
    <t>690883003279675393</t>
  </si>
  <si>
    <t>691444216317214721</t>
  </si>
  <si>
    <t>692448848908713984</t>
  </si>
  <si>
    <t>692448627143397379</t>
  </si>
  <si>
    <t>692448925446373376</t>
  </si>
  <si>
    <t>690321796474601472</t>
  </si>
  <si>
    <t>692090982846849027</t>
  </si>
  <si>
    <t>692726390102294529</t>
  </si>
  <si>
    <t>692728459307515906</t>
  </si>
  <si>
    <t>689486284851585024</t>
  </si>
  <si>
    <t>692499909505843200</t>
  </si>
  <si>
    <t>692732852383907842</t>
  </si>
  <si>
    <t>689466441758732293</t>
  </si>
  <si>
    <t>689480828703780864</t>
  </si>
  <si>
    <t>689467968254685186</t>
  </si>
  <si>
    <t>692743402417422337</t>
  </si>
  <si>
    <t>690915769392177154</t>
  </si>
  <si>
    <t>692744932306620416</t>
  </si>
  <si>
    <t>690229964264886272</t>
  </si>
  <si>
    <t>689621616045756416</t>
  </si>
  <si>
    <t>690597364860583936</t>
  </si>
  <si>
    <t>692082147822145538</t>
  </si>
  <si>
    <t>689480952146309120</t>
  </si>
  <si>
    <t>689510245509513216</t>
  </si>
  <si>
    <t>689538149568122881</t>
  </si>
  <si>
    <t>689569912692568064</t>
  </si>
  <si>
    <t>689575756247232513</t>
  </si>
  <si>
    <t>689602090629500928</t>
  </si>
  <si>
    <t>689824841621491712</t>
  </si>
  <si>
    <t>689824884357251072</t>
  </si>
  <si>
    <t>689862621084925952</t>
  </si>
  <si>
    <t>689870287672905730</t>
  </si>
  <si>
    <t>689911847097651202</t>
  </si>
  <si>
    <t>689916660434784257</t>
  </si>
  <si>
    <t>689930673755459586</t>
  </si>
  <si>
    <t>689964491870736385</t>
  </si>
  <si>
    <t>689973264806969344</t>
  </si>
  <si>
    <t>690217578187325440</t>
  </si>
  <si>
    <t>690240899813658624</t>
  </si>
  <si>
    <t>690250180654948352</t>
  </si>
  <si>
    <t>690291965338857472</t>
  </si>
  <si>
    <t>690324337610637312</t>
  </si>
  <si>
    <t>690565882410635264</t>
  </si>
  <si>
    <t>690592359407599616</t>
  </si>
  <si>
    <t>690615138307678208</t>
  </si>
  <si>
    <t>690617586653007872</t>
  </si>
  <si>
    <t>690638873517498369</t>
  </si>
  <si>
    <t>690687971851407360</t>
  </si>
  <si>
    <t>690959818908155905</t>
  </si>
  <si>
    <t>690977456099049472</t>
  </si>
  <si>
    <t>690981129785085953</t>
  </si>
  <si>
    <t>691079284069404672</t>
  </si>
  <si>
    <t>691327382058352642</t>
  </si>
  <si>
    <t>691338566417399808</t>
  </si>
  <si>
    <t>691387723408633860</t>
  </si>
  <si>
    <t>691417893033086980</t>
  </si>
  <si>
    <t>691684523801759745</t>
  </si>
  <si>
    <t>691699022520827906</t>
  </si>
  <si>
    <t>691731115753734144</t>
  </si>
  <si>
    <t>691736639849287682</t>
  </si>
  <si>
    <t>691747459903700993</t>
  </si>
  <si>
    <t>692001587376570368</t>
  </si>
  <si>
    <t>692026808338903040</t>
  </si>
  <si>
    <t>692043166594260992</t>
  </si>
  <si>
    <t>692065778355585024</t>
  </si>
  <si>
    <t>692066258834034688</t>
  </si>
  <si>
    <t>692079674407673856</t>
  </si>
  <si>
    <t>692109869357387780</t>
  </si>
  <si>
    <t>692137544620851201</t>
  </si>
  <si>
    <t>692362719639527424</t>
  </si>
  <si>
    <t>692380293584543744</t>
  </si>
  <si>
    <t>692384214608691200</t>
  </si>
  <si>
    <t>692408080521412609</t>
  </si>
  <si>
    <t>692762890235973632</t>
  </si>
  <si>
    <t>692773709006913536</t>
  </si>
  <si>
    <t>689956498634588160</t>
  </si>
  <si>
    <t>692425554188988416</t>
  </si>
  <si>
    <t>692773990721527808</t>
  </si>
  <si>
    <t>692456407552106496</t>
  </si>
  <si>
    <t>692496705653202944</t>
  </si>
  <si>
    <t>689456518681329664</t>
  </si>
  <si>
    <t>689818163261935617</t>
  </si>
  <si>
    <t>689854599713398793</t>
  </si>
  <si>
    <t>689940008799580160</t>
  </si>
  <si>
    <t>689950141198004224</t>
  </si>
  <si>
    <t>690252853416480770</t>
  </si>
  <si>
    <t>690305601637912577</t>
  </si>
  <si>
    <t>691640380371177472</t>
  </si>
  <si>
    <t>691652064884097024</t>
  </si>
  <si>
    <t>691716642812870658</t>
  </si>
  <si>
    <t>692375547947646976</t>
  </si>
  <si>
    <t>692719532994093057</t>
  </si>
  <si>
    <t>690033778991960064</t>
  </si>
  <si>
    <t>692774437926506496</t>
  </si>
  <si>
    <t>689890274542239744</t>
  </si>
  <si>
    <t>689920683795714050</t>
  </si>
  <si>
    <t>690605028244066304</t>
  </si>
  <si>
    <t>691358675525591042</t>
  </si>
  <si>
    <t>691640473258188801</t>
  </si>
  <si>
    <t>691665740487921664</t>
  </si>
  <si>
    <t>692392929525133312</t>
  </si>
  <si>
    <t>692450800577167360</t>
  </si>
  <si>
    <t>692591701932793856</t>
  </si>
  <si>
    <t>692701233090527232</t>
  </si>
  <si>
    <t>692777968599461889</t>
  </si>
  <si>
    <t>692781110317678592</t>
  </si>
  <si>
    <t>692781378832769024</t>
  </si>
  <si>
    <t>692781586572423168</t>
  </si>
  <si>
    <t>692778500659392512</t>
  </si>
  <si>
    <t>692786280095051776</t>
  </si>
  <si>
    <t>689522422085750784</t>
  </si>
  <si>
    <t>689722746788528128</t>
  </si>
  <si>
    <t>689869067684069381</t>
  </si>
  <si>
    <t>689882129182883841</t>
  </si>
  <si>
    <t>678995124278312961</t>
  </si>
  <si>
    <t>690035322328055809</t>
  </si>
  <si>
    <t>690212523077963777</t>
  </si>
  <si>
    <t>690008244580917248</t>
  </si>
  <si>
    <t>690263239339278336</t>
  </si>
  <si>
    <t>690295013406715904</t>
  </si>
  <si>
    <t>690311071559737344</t>
  </si>
  <si>
    <t>690627416650338304</t>
  </si>
  <si>
    <t>690692457898442752</t>
  </si>
  <si>
    <t>691297520387895296</t>
  </si>
  <si>
    <t>691613466390466560</t>
  </si>
  <si>
    <t>692133974760636417</t>
  </si>
  <si>
    <t>692222380794605568</t>
  </si>
  <si>
    <t>692299025073192960</t>
  </si>
  <si>
    <t>692330644404375552</t>
  </si>
  <si>
    <t>692446506750586882</t>
  </si>
  <si>
    <t>692584367865077761</t>
  </si>
  <si>
    <t>690972789763919872</t>
  </si>
  <si>
    <t>692502086211223552</t>
  </si>
  <si>
    <t>692663890279157760</t>
  </si>
  <si>
    <t>692098292172238848</t>
  </si>
  <si>
    <t>688870838523711488</t>
  </si>
  <si>
    <t>692741820581830656</t>
  </si>
  <si>
    <t>689527652680650753</t>
  </si>
  <si>
    <t>690181552794406913</t>
  </si>
  <si>
    <t>690188696998526976</t>
  </si>
  <si>
    <t>690189046505562113</t>
  </si>
  <si>
    <t>690278125079437312</t>
  </si>
  <si>
    <t>690277622341722112</t>
  </si>
  <si>
    <t>690560488145444865</t>
  </si>
  <si>
    <t>691630835204775936</t>
  </si>
  <si>
    <t>691734286248980480</t>
  </si>
  <si>
    <t>Buyers</t>
  </si>
  <si>
    <t>Joann Helperin</t>
  </si>
  <si>
    <t>Josh Plunkett</t>
  </si>
  <si>
    <t>Cat McMahon</t>
  </si>
  <si>
    <t>Cesar Moreira</t>
  </si>
  <si>
    <t>eBay</t>
  </si>
  <si>
    <t>South Central CSC</t>
  </si>
  <si>
    <t>Chickasaw.tv</t>
  </si>
  <si>
    <t>Chickasaw  Electric</t>
  </si>
  <si>
    <t>kandi</t>
  </si>
  <si>
    <t>The View</t>
  </si>
  <si>
    <t>Newcastle Casino</t>
  </si>
  <si>
    <t>TS Hendrik</t>
  </si>
  <si>
    <t>Stephen Andrew</t>
  </si>
  <si>
    <t>Julie Grey</t>
  </si>
  <si>
    <t>Human Resource Jobs</t>
  </si>
  <si>
    <t>Mississippi News</t>
  </si>
  <si>
    <t>Lydia</t>
  </si>
  <si>
    <t>PopMusicVideoStation</t>
  </si>
  <si>
    <t>Dan Weiman</t>
  </si>
  <si>
    <t>Kris Chris</t>
  </si>
  <si>
    <t>Mary Sarah</t>
  </si>
  <si>
    <t>Alexandra Eardley</t>
  </si>
  <si>
    <t>alyson chapman</t>
  </si>
  <si>
    <t>Angela Krueger</t>
  </si>
  <si>
    <t>Justis Huddleston</t>
  </si>
  <si>
    <t>vineyard vines</t>
  </si>
  <si>
    <t>Dale al swirl!</t>
  </si>
  <si>
    <t>lifeSTYLE = You</t>
  </si>
  <si>
    <t>Real Fitness Reviews</t>
  </si>
  <si>
    <t>ella</t>
  </si>
  <si>
    <t>USMVoice</t>
  </si>
  <si>
    <t>Dayne Brown</t>
  </si>
  <si>
    <t>John Beverly</t>
  </si>
  <si>
    <t>USMSportsNetwork</t>
  </si>
  <si>
    <t>USMEagleEye</t>
  </si>
  <si>
    <t>TJohnson</t>
  </si>
  <si>
    <t>extremely special pr</t>
  </si>
  <si>
    <t>extremely special of</t>
  </si>
  <si>
    <t>Nicole Gentry</t>
  </si>
  <si>
    <t>extremely amazing de</t>
  </si>
  <si>
    <t>BigGoldNation.com</t>
  </si>
  <si>
    <t>The Moon Tower</t>
  </si>
  <si>
    <t>Discover Oklahoma</t>
  </si>
  <si>
    <t>Anthony Bourdain</t>
  </si>
  <si>
    <t>TravelOK.com</t>
  </si>
  <si>
    <t>KWWL</t>
  </si>
  <si>
    <t>Becca</t>
  </si>
  <si>
    <t>Caroline Nenninger</t>
  </si>
  <si>
    <t>Gale Courtney Moore</t>
  </si>
  <si>
    <t>Gregory Quesenberry</t>
  </si>
  <si>
    <t>C-Murder</t>
  </si>
  <si>
    <t>Alexis</t>
  </si>
  <si>
    <t>Ruby Red</t>
  </si>
  <si>
    <t>WHO-HD Ch. 13 News</t>
  </si>
  <si>
    <t>Des Moines Daily</t>
  </si>
  <si>
    <t>PulpNews Crime</t>
  </si>
  <si>
    <t>Des Moines</t>
  </si>
  <si>
    <t>97.7 KCRR</t>
  </si>
  <si>
    <t>Find Deal</t>
  </si>
  <si>
    <t>KIMT News 3</t>
  </si>
  <si>
    <t>Q92.3</t>
  </si>
  <si>
    <t>Gene Lehmann</t>
  </si>
  <si>
    <t>Ross Wood</t>
  </si>
  <si>
    <t>Joe</t>
  </si>
  <si>
    <t>Spike Lee</t>
  </si>
  <si>
    <t>Lalo Dagach</t>
  </si>
  <si>
    <t>emily♛</t>
  </si>
  <si>
    <t>K</t>
  </si>
  <si>
    <t>Fox 28 Iowa</t>
  </si>
  <si>
    <t>CBS 2 Iowa</t>
  </si>
  <si>
    <t xml:space="preserve">NMSCAS </t>
  </si>
  <si>
    <t>James Bishop</t>
  </si>
  <si>
    <t>Alex Puckett</t>
  </si>
  <si>
    <t>SRS</t>
  </si>
  <si>
    <t>shadE</t>
  </si>
  <si>
    <t>Taylor Addice Weeks</t>
  </si>
  <si>
    <t>WCBI News</t>
  </si>
  <si>
    <t>Joey Barnes</t>
  </si>
  <si>
    <t>Brittany Oliver</t>
  </si>
  <si>
    <t>rNg⚓️✨</t>
  </si>
  <si>
    <t>Tom Eble</t>
  </si>
  <si>
    <t>Ms Madwoman</t>
  </si>
  <si>
    <t>Ping Pong Paris</t>
  </si>
  <si>
    <t>American Classifieds</t>
  </si>
  <si>
    <t>Morgan Bollinger.</t>
  </si>
  <si>
    <t>New Houseware Deals</t>
  </si>
  <si>
    <t>Karen Skipworth</t>
  </si>
  <si>
    <t>DJournalnow</t>
  </si>
  <si>
    <t>Marie Lunsford</t>
  </si>
  <si>
    <t>Trace Vickrey</t>
  </si>
  <si>
    <t>Buzz in Memphis</t>
  </si>
  <si>
    <t>Bonnie Hammond</t>
  </si>
  <si>
    <t>Debbie Brodeur-Long</t>
  </si>
  <si>
    <t>River of Love Cabins</t>
  </si>
  <si>
    <t>Stephen W.F. Berwick</t>
  </si>
  <si>
    <t>Toni Hopper</t>
  </si>
  <si>
    <t>Michael Ramos</t>
  </si>
  <si>
    <t>Canna Processing</t>
  </si>
  <si>
    <t>G. Wayne Gilliam</t>
  </si>
  <si>
    <t>Ashley Huggins</t>
  </si>
  <si>
    <t>KEXP Playlist</t>
  </si>
  <si>
    <t>Papa's Electric</t>
  </si>
  <si>
    <t>Matthew Chapman</t>
  </si>
  <si>
    <t>OSU Bucks Fan</t>
  </si>
  <si>
    <t>Steven Brown</t>
  </si>
  <si>
    <t>Sam Thoth</t>
  </si>
  <si>
    <t>William west</t>
  </si>
  <si>
    <t>Police Calls 32822</t>
  </si>
  <si>
    <t>Meghan Benvenisty</t>
  </si>
  <si>
    <t>Coastal Traffic</t>
  </si>
  <si>
    <t>Sean Sullivan</t>
  </si>
  <si>
    <t>WNSP 105.5 FM</t>
  </si>
  <si>
    <t>♪ 92ZEW ♬♪</t>
  </si>
  <si>
    <t>tommie lee</t>
  </si>
  <si>
    <t>Alisha Skinner</t>
  </si>
  <si>
    <t>أم فهودي</t>
  </si>
  <si>
    <t>Carmen Abbas</t>
  </si>
  <si>
    <t>кαℓι ∂ανιѕ ⚡️</t>
  </si>
  <si>
    <t>Betsy Phillips</t>
  </si>
  <si>
    <t>Steve Cavendish</t>
  </si>
  <si>
    <t>Kevin Zaborney</t>
  </si>
  <si>
    <t>BW Health News</t>
  </si>
  <si>
    <t>BW_Business News</t>
  </si>
  <si>
    <t>IfThisWasTheFuture</t>
  </si>
  <si>
    <t>TMJ-MOB Retail Jobs</t>
  </si>
  <si>
    <t>Todd Stinnett</t>
  </si>
  <si>
    <t>f8inMemphis</t>
  </si>
  <si>
    <t>∩ ⟑ ⟰  ➶➵➷  ▅█▃▊</t>
  </si>
  <si>
    <t>Juliana</t>
  </si>
  <si>
    <t>Happy Birthday </t>
  </si>
  <si>
    <t>lol jk nvm</t>
  </si>
  <si>
    <t>Ada Lazer Zone</t>
  </si>
  <si>
    <t>Ada Air Expo</t>
  </si>
  <si>
    <t>RAISE YOUR DONGERS</t>
  </si>
  <si>
    <t>Grizzly</t>
  </si>
  <si>
    <t>Lauren Jones</t>
  </si>
  <si>
    <t>Josh B</t>
  </si>
  <si>
    <t>Sunshine</t>
  </si>
  <si>
    <t>Omaha Guinnessers</t>
  </si>
  <si>
    <t>Danny Turnbow</t>
  </si>
  <si>
    <t>david the vol™</t>
  </si>
  <si>
    <t>Rodney</t>
  </si>
  <si>
    <t>FL Drive</t>
  </si>
  <si>
    <t>OCSD</t>
  </si>
  <si>
    <t>My Hurricane Tracker</t>
  </si>
  <si>
    <t>erica white</t>
  </si>
  <si>
    <t>Timothy McGill</t>
  </si>
  <si>
    <t>Mississippi Weather</t>
  </si>
  <si>
    <t>Yellow Shirt</t>
  </si>
  <si>
    <t>I Love Junk Silver</t>
  </si>
  <si>
    <t>Simple Weather Alert</t>
  </si>
  <si>
    <t>Matt Laubhan, CBM</t>
  </si>
  <si>
    <t>NWS Memphis</t>
  </si>
  <si>
    <t>Bigg Chickasaw</t>
  </si>
  <si>
    <t>YouTube</t>
  </si>
  <si>
    <t>Land For Sale</t>
  </si>
  <si>
    <t>Aurora Fería Guitar</t>
  </si>
  <si>
    <t>Chickasaw Elementary</t>
  </si>
  <si>
    <t>IEMBot MEG</t>
  </si>
  <si>
    <t>MiddleTnWeather</t>
  </si>
  <si>
    <t>Sharon H Glidden</t>
  </si>
  <si>
    <t>anthony smith</t>
  </si>
  <si>
    <t>find nice items</t>
  </si>
  <si>
    <t>☀roast queen⭐</t>
  </si>
  <si>
    <t>Payday Loans Online</t>
  </si>
  <si>
    <t>Frankie Castillo</t>
  </si>
  <si>
    <t>ariel roper</t>
  </si>
  <si>
    <t>Chickasaw NRA</t>
  </si>
  <si>
    <t>The Davis News</t>
  </si>
  <si>
    <t>Steve Cochran</t>
  </si>
  <si>
    <t>Satsuma High School</t>
  </si>
  <si>
    <t>Jacqueline</t>
  </si>
  <si>
    <t>Papas Decks</t>
  </si>
  <si>
    <t>love my altitude</t>
  </si>
  <si>
    <t>Yo-G</t>
  </si>
  <si>
    <t>كودافين</t>
  </si>
  <si>
    <t>Monique Allain</t>
  </si>
  <si>
    <t>DrMCar</t>
  </si>
  <si>
    <t>JC XI</t>
  </si>
  <si>
    <t>Ethan Portune</t>
  </si>
  <si>
    <t>Kelly Liddell</t>
  </si>
  <si>
    <t>Floral and Hardy</t>
  </si>
  <si>
    <t>sheila davis</t>
  </si>
  <si>
    <t>Bettina Flauaus</t>
  </si>
  <si>
    <t>Dia Lacina</t>
  </si>
  <si>
    <t>extremely incredible</t>
  </si>
  <si>
    <t>Alabama DUI Attorney</t>
  </si>
  <si>
    <t>Monty</t>
  </si>
  <si>
    <t>Paul L. McCord Jr.</t>
  </si>
  <si>
    <t>OKC Redhawks</t>
  </si>
  <si>
    <t>Mac</t>
  </si>
  <si>
    <t>Tweetadeal</t>
  </si>
  <si>
    <t>auri♀</t>
  </si>
  <si>
    <t>Sol #2016NiUnaMenos</t>
  </si>
  <si>
    <t>Merlin Keene</t>
  </si>
  <si>
    <t>Krista</t>
  </si>
  <si>
    <t>Who's Triblino?</t>
  </si>
  <si>
    <t>fuzzzzzz</t>
  </si>
  <si>
    <t>Big Hoss</t>
  </si>
  <si>
    <t>•Tori❣•</t>
  </si>
  <si>
    <t>Louis Schuh</t>
  </si>
  <si>
    <t>TeamSupreme Outdoorz</t>
  </si>
  <si>
    <t>A Cleaner Place (JJ)</t>
  </si>
  <si>
    <t>Shondee Culppepper</t>
  </si>
  <si>
    <t>J P Fanton</t>
  </si>
  <si>
    <t>James Mowlowski</t>
  </si>
  <si>
    <t>Plumbers in Finchley</t>
  </si>
  <si>
    <t>Police Calls 32807</t>
  </si>
  <si>
    <t>TulsaTeresa</t>
  </si>
  <si>
    <t>Bedré Fine Chocolate</t>
  </si>
  <si>
    <t>find super deals</t>
  </si>
  <si>
    <t>Ain't Nunurbz</t>
  </si>
  <si>
    <t>Monica B. Valazquez</t>
  </si>
  <si>
    <t>Mobile Traffic</t>
  </si>
  <si>
    <t xml:space="preserve">Steven Ward </t>
  </si>
  <si>
    <t>Xquisite AdMedia©</t>
  </si>
  <si>
    <t>Jobs in Memphis</t>
  </si>
  <si>
    <t>Home Of The Jeep</t>
  </si>
  <si>
    <t>DJ Jenks</t>
  </si>
  <si>
    <t>Sundae Dupuy</t>
  </si>
  <si>
    <t>East Central Univ.</t>
  </si>
  <si>
    <t>Chad</t>
  </si>
  <si>
    <t>Kimmer Jo OlllllllO</t>
  </si>
  <si>
    <t>NCAI</t>
  </si>
  <si>
    <t>James Mohagen</t>
  </si>
  <si>
    <t>Calvin Schermerhorn</t>
  </si>
  <si>
    <t>Oink Chirp</t>
  </si>
  <si>
    <t>John #⃣2⃣</t>
  </si>
  <si>
    <t>G7</t>
  </si>
  <si>
    <t>Gale</t>
  </si>
  <si>
    <t>Emily Stinson</t>
  </si>
  <si>
    <t>ECU Wesley</t>
  </si>
  <si>
    <t>Nicolette Walker</t>
  </si>
  <si>
    <t>jessicadanielle✨</t>
  </si>
  <si>
    <t>Mindy Deknis</t>
  </si>
  <si>
    <t>SNN Weather</t>
  </si>
  <si>
    <t>Iowa Weather</t>
  </si>
  <si>
    <t>Dan Chesler</t>
  </si>
  <si>
    <t>Steve Fox</t>
  </si>
  <si>
    <t>The Blacklist</t>
  </si>
  <si>
    <t>News 96.5 Traffic</t>
  </si>
  <si>
    <t>All TruckDriver Jobs</t>
  </si>
  <si>
    <t>WeatherHop</t>
  </si>
  <si>
    <t>Brian M</t>
  </si>
  <si>
    <t>Richard Hill</t>
  </si>
  <si>
    <t>geaux rilla</t>
  </si>
  <si>
    <t>Vladomin</t>
  </si>
  <si>
    <t>Suzette</t>
  </si>
  <si>
    <t>Donald J. Trump</t>
  </si>
  <si>
    <t>Mrs.Pi314</t>
  </si>
  <si>
    <t>Fashy Neko</t>
  </si>
  <si>
    <t>Lee Wingard</t>
  </si>
  <si>
    <t>WKRG</t>
  </si>
  <si>
    <t>Jessica Williams</t>
  </si>
  <si>
    <t>ChisholmTrail Casino</t>
  </si>
  <si>
    <t>Chickasaw Retreat</t>
  </si>
  <si>
    <t>AlabamaINSIDER</t>
  </si>
  <si>
    <t>Texoma Casino</t>
  </si>
  <si>
    <t>Montgomery News</t>
  </si>
  <si>
    <t>CoinCityWarrior</t>
  </si>
  <si>
    <t>Jo Mirek</t>
  </si>
  <si>
    <t>Brandi Ball</t>
  </si>
  <si>
    <t>TXsharon</t>
  </si>
  <si>
    <t>Humans = #Quantum</t>
  </si>
  <si>
    <t>V2 Events at Vast</t>
  </si>
  <si>
    <t>Gbrisco</t>
  </si>
  <si>
    <t>Shelb✨</t>
  </si>
  <si>
    <t>Elizabeth Grizzle</t>
  </si>
  <si>
    <t>IEMBot ARX</t>
  </si>
  <si>
    <t>Bradley Flowers</t>
  </si>
  <si>
    <t>Dustin Mater</t>
  </si>
  <si>
    <t>Producers Passion</t>
  </si>
  <si>
    <t>Ramsey Mcgilloway</t>
  </si>
  <si>
    <t>DAD's Pest Control</t>
  </si>
  <si>
    <t>Police Calls 32825</t>
  </si>
  <si>
    <t>IWN - NEIA Alerts</t>
  </si>
  <si>
    <t>Matt Green</t>
  </si>
  <si>
    <t>Jeff Moody</t>
  </si>
  <si>
    <t>Graham Jones</t>
  </si>
  <si>
    <t>WeatherBotUSA</t>
  </si>
  <si>
    <t>Fayette Cares</t>
  </si>
  <si>
    <t>FNX</t>
  </si>
  <si>
    <t>Kim Coates</t>
  </si>
  <si>
    <t>Blake Pickens</t>
  </si>
  <si>
    <t>Frank Blanquet</t>
  </si>
  <si>
    <t>Nasir Jones</t>
  </si>
  <si>
    <t>ErykahBadoula</t>
  </si>
  <si>
    <t>Nacho Biznez</t>
  </si>
  <si>
    <t>ChickasawCulturalCtr</t>
  </si>
  <si>
    <t>Jo Anne McKnight</t>
  </si>
  <si>
    <t>Conf Call Tran</t>
  </si>
  <si>
    <t>Atlas Shield</t>
  </si>
  <si>
    <t>Eleclair</t>
  </si>
  <si>
    <t>Nicole Trumps</t>
  </si>
  <si>
    <t>Lanie Craig</t>
  </si>
  <si>
    <t>Kyle D. Loveless</t>
  </si>
  <si>
    <t>LOCAL 15</t>
  </si>
  <si>
    <t>Oklahoma News</t>
  </si>
  <si>
    <t>Jamie Loafes</t>
  </si>
  <si>
    <t>Enginerd2004</t>
  </si>
  <si>
    <t>Murph &amp; Andy Show</t>
  </si>
  <si>
    <t>Mer</t>
  </si>
  <si>
    <t>TT+WN Orlando</t>
  </si>
  <si>
    <t>The Highway Monitor</t>
  </si>
  <si>
    <t>FL511 Central</t>
  </si>
  <si>
    <t>2Steel Girls</t>
  </si>
  <si>
    <t>✨</t>
  </si>
  <si>
    <t>Google  News</t>
  </si>
  <si>
    <t>New Hampton Tribune</t>
  </si>
  <si>
    <t>Zenoxx Chrovnoux</t>
  </si>
  <si>
    <t>Chilled Chaos</t>
  </si>
  <si>
    <t>Rob McDonald</t>
  </si>
  <si>
    <t>YucatanTacoStandOKC</t>
  </si>
  <si>
    <t>get good items</t>
  </si>
  <si>
    <t>Briar</t>
  </si>
  <si>
    <t>kRd✨</t>
  </si>
  <si>
    <t>SALENA D™</t>
  </si>
  <si>
    <t>L E E</t>
  </si>
  <si>
    <t>Tupelo Local</t>
  </si>
  <si>
    <t>Randy Smith</t>
  </si>
  <si>
    <t>Eldon Thacker</t>
  </si>
  <si>
    <t>Brendon Tucker</t>
  </si>
  <si>
    <t>Shane Sweeney</t>
  </si>
  <si>
    <t>Mimi</t>
  </si>
  <si>
    <t>LumberJack Carpentry</t>
  </si>
  <si>
    <t>TeamFordd⚓</t>
  </si>
  <si>
    <t>Sodexo Jobs</t>
  </si>
  <si>
    <t>LinkedIn</t>
  </si>
  <si>
    <t>Amy Taylor</t>
  </si>
  <si>
    <t>Art Brown</t>
  </si>
  <si>
    <t>Carlos A Navarro</t>
  </si>
  <si>
    <t>TFB ❣</t>
  </si>
  <si>
    <t>Michael</t>
  </si>
  <si>
    <t>b.charlez $</t>
  </si>
  <si>
    <t>Ken Ragsdale</t>
  </si>
  <si>
    <t>ʆЄƦЄMƳ ԼƖƬƬԼЄ</t>
  </si>
  <si>
    <t>Carrie Snodgrass</t>
  </si>
  <si>
    <t>msg</t>
  </si>
  <si>
    <t>Bleeding Heartland</t>
  </si>
  <si>
    <t>Matoc Nation PAC</t>
  </si>
  <si>
    <t>OrderSales</t>
  </si>
  <si>
    <t>Texas History</t>
  </si>
  <si>
    <t>Marsha Miller</t>
  </si>
  <si>
    <t>Salaam Upendo Bey</t>
  </si>
  <si>
    <t>SUSAN PARKER</t>
  </si>
  <si>
    <t>MobWife</t>
  </si>
  <si>
    <t>Larry Gann</t>
  </si>
  <si>
    <t>Saving Places</t>
  </si>
  <si>
    <t>Oklahoma Turnpikes</t>
  </si>
  <si>
    <t>Unusual Traffic ORL</t>
  </si>
  <si>
    <t>vernon boettler</t>
  </si>
  <si>
    <t>Carolina Panthers</t>
  </si>
  <si>
    <t>Denver Broncos</t>
  </si>
  <si>
    <t>Jeanette Nance</t>
  </si>
  <si>
    <t>Adrianne Cooper</t>
  </si>
  <si>
    <t>Kristy Dorsett</t>
  </si>
  <si>
    <t>Sprittibee</t>
  </si>
  <si>
    <t>Native Oklahoma</t>
  </si>
  <si>
    <t>Citi Trends Jobs</t>
  </si>
  <si>
    <t>Bec Michael</t>
  </si>
  <si>
    <t>New Deals</t>
  </si>
  <si>
    <t>NonsenseEngine</t>
  </si>
  <si>
    <t>Anastasia</t>
  </si>
  <si>
    <t> A$AP Trizzy  --✈</t>
  </si>
  <si>
    <t>Vamp Kris</t>
  </si>
  <si>
    <t>RobWireWeather</t>
  </si>
  <si>
    <t>Papas Plumbers</t>
  </si>
  <si>
    <t>Alabama Lover</t>
  </si>
  <si>
    <t>Carlos M. Ojeda</t>
  </si>
  <si>
    <t>johnny harrison</t>
  </si>
  <si>
    <t>panagiotis pavlidis</t>
  </si>
  <si>
    <t>ritabrezkolin</t>
  </si>
  <si>
    <t>OKC Memorial</t>
  </si>
  <si>
    <t>Senator David Holt</t>
  </si>
  <si>
    <t>Juйко ❁</t>
  </si>
  <si>
    <t>Sarah Ulmer</t>
  </si>
  <si>
    <t>News Mississippi</t>
  </si>
  <si>
    <t>Tweet3po</t>
  </si>
  <si>
    <t>Fields Jackson, Jr</t>
  </si>
  <si>
    <t>Holmes Unlimited</t>
  </si>
  <si>
    <t>Mallory Black</t>
  </si>
  <si>
    <t>Wingo is a Jedi name</t>
  </si>
  <si>
    <t>Project Repat</t>
  </si>
  <si>
    <t>Robert David Vaughan</t>
  </si>
  <si>
    <t>JPI Ferris</t>
  </si>
  <si>
    <t>Σ Class</t>
  </si>
  <si>
    <t>YOUNG OPRAH</t>
  </si>
  <si>
    <t>Alleluia7</t>
  </si>
  <si>
    <t>S.A.M.</t>
  </si>
  <si>
    <t>McSwain Theatre</t>
  </si>
  <si>
    <t>Kauffman&amp;Associates</t>
  </si>
  <si>
    <t>Tupelo Eventz</t>
  </si>
  <si>
    <t>Sherri Coale</t>
  </si>
  <si>
    <t>Oklahoma Basketball</t>
  </si>
  <si>
    <t>Murray State College</t>
  </si>
  <si>
    <t>Aaron Brackett</t>
  </si>
  <si>
    <t>Jet Stream</t>
  </si>
  <si>
    <t>OKC THUNDER</t>
  </si>
  <si>
    <t>Shelby Hays</t>
  </si>
  <si>
    <t>The State Bank of WW</t>
  </si>
  <si>
    <t>Davis Athletics</t>
  </si>
  <si>
    <t>des</t>
  </si>
  <si>
    <t>Lauri Rottmayer</t>
  </si>
  <si>
    <t>im a wizard</t>
  </si>
  <si>
    <t>AJ</t>
  </si>
  <si>
    <t>Pittsburgh Pirates</t>
  </si>
  <si>
    <t>Rachel Bacon</t>
  </si>
  <si>
    <t>Seateroo</t>
  </si>
  <si>
    <t>Cindy Evans</t>
  </si>
  <si>
    <t>Kristyn Harris</t>
  </si>
  <si>
    <t>D⚾nna Gale Co⚡by</t>
  </si>
  <si>
    <t>Coach Jack Dingus</t>
  </si>
  <si>
    <t>Rimer</t>
  </si>
  <si>
    <t>Southwind Hills</t>
  </si>
  <si>
    <t>Goddard Center</t>
  </si>
  <si>
    <t>Rani</t>
  </si>
  <si>
    <t>Anthony Foreman</t>
  </si>
  <si>
    <t>The Mix Mercantile</t>
  </si>
  <si>
    <t>Wyatt McCubbin</t>
  </si>
  <si>
    <t>CT Heritage Center</t>
  </si>
  <si>
    <t>WinStar World Casino</t>
  </si>
  <si>
    <t>WTVA NEWS</t>
  </si>
  <si>
    <t>Police Calls 32829</t>
  </si>
  <si>
    <t>wheels</t>
  </si>
  <si>
    <t>AmericasMilitaryHist</t>
  </si>
  <si>
    <t>patrick jones</t>
  </si>
  <si>
    <t>Justin Evans</t>
  </si>
  <si>
    <t>Locating and Delivering you the best deals on the internet every minute of every day!</t>
  </si>
  <si>
    <t>#71 on the field but #1 in your heart</t>
  </si>
  <si>
    <t>The journey begins here . . . live the adventure!</t>
  </si>
  <si>
    <t>Ebay Top Rated Power-seller ☛ USA Coin Book http://t.co/RHmMf0XNq2</t>
  </si>
  <si>
    <t>If you have questions or need help please contact us at @AskeBay</t>
  </si>
  <si>
    <t>We provide decision makers with the science, tools, and information to address the impacts of climate variability and change. Following/RTs don't=endorsement.</t>
  </si>
  <si>
    <t>Chickasaw.tv is a high-definition, video-rich network focused on emphasizing the culture, legacy and continuing contributions of the Chickasaw people.</t>
  </si>
  <si>
    <t>Chickasaw Electric Cooperative HOURS: 7 AM TO 5 PM Monday- Friday 901-465-3591</t>
  </si>
  <si>
    <t>Born &amp; raised Tish a Okie @ birth &amp; aTXN by choice. God's Country is Okla &amp; TX YOU CAN TAKE THE GIRL OUTTA OKLAHOMA  BUT,YOU know the rest..  biotchs.</t>
  </si>
  <si>
    <t>The place to be heard! Your comments/Twitter handle may be used by The View, including being published online/on TV | Tweets by @sydneyberger &amp; @nateexo</t>
  </si>
  <si>
    <t>Reel e-Games | Reel Table Games | Reel Music | Reel Tweets | Come Get Reel with this @AdventureRoadOK travel partner.</t>
  </si>
  <si>
    <t>Laugh and the world laughs with you. Die and you die alone.
Writer of things. THINGS!</t>
  </si>
  <si>
    <t>Dad, Husband, Uncle, Grandmother, Co-founder of https://t.co/xiJgOiEYBH. Comic book reader &amp; collector, horror film enthusiast, and all around nice fella.</t>
  </si>
  <si>
    <t>LIKE us on facebook @ http://t.co/PIm6HfnkWW | more top categories, state and city directories @USAJobConnecter Lists</t>
  </si>
  <si>
    <t>News from the State of Mississippi, USA</t>
  </si>
  <si>
    <t>Living The Dream</t>
  </si>
  <si>
    <t>Pop/Hiphop/Rock news, videos and other music related information.</t>
  </si>
  <si>
    <t>Country Music Singer FB: http://t.co/h8u3OaDyI3 Instagram: http://t.co/gJWcf8I8Tu
#DressUpThisTown- https://t.co/tzPjeQTmai</t>
  </si>
  <si>
    <t>East Central University '18. Zeta Tau Alpha. President/Founder of ECU T4T.</t>
  </si>
  <si>
    <t>Professional Khaki Stainer | #PoliSci | #Advertising | @okcu | #Beer | #Steak | #Olives | #Khakis | #Oklahoma | #Hashtags | #AEKDB</t>
  </si>
  <si>
    <t>Every Day Should Feel This Good!</t>
  </si>
  <si>
    <t>Bot que le da al swirl cada vez que le das al swirl! [By: OsmaK]</t>
  </si>
  <si>
    <t>Promoting the #LifeSTYLE of You!</t>
  </si>
  <si>
    <t>Real World Workout Instructions. We are a Natural Pro Bodybuilder, a Bikini competitor and a Regular Guy who like to workout.</t>
  </si>
  <si>
    <t>@ftsleep; my queen.</t>
  </si>
  <si>
    <t>USMVoice is a group of Southern Miss fans whose primary objective is to let our voices be heard on issues affecting USM. #SMTTT</t>
  </si>
  <si>
    <t>Recruiting Coordinator at The University of Southern Mississippi</t>
  </si>
  <si>
    <t>Sports Enthusiast, Chickasaw High Head Football Coach, Father and Husband, Son, Brother and GWU ALUM, 05'</t>
  </si>
  <si>
    <t>Keeping an Eye on Southern Miss Sports!</t>
  </si>
  <si>
    <t>extremely special products</t>
  </si>
  <si>
    <t>extremely special offers</t>
  </si>
  <si>
    <t>With a lifelong career in the arts, Nicole brings a fresh, unique perspective to realty, at EXIT Realty Paramount, in Traverse City, Michigan.</t>
  </si>
  <si>
    <t>extremely amazing deal</t>
  </si>
  <si>
    <t>Member of the http://t.co/XAPn5gJH3W Network of Yahoo! Sports.  Your most trusted Source for Southern Miss Sports Information  #SMTTT #USM</t>
  </si>
  <si>
    <t>phone: 5804942378</t>
  </si>
  <si>
    <t>Hitch a ride with Oklahoma's official TV travel show each week to discover friendly folks, tucked-away attractions, roadside eateries. Check local listings!</t>
  </si>
  <si>
    <t>Enthusiast.</t>
  </si>
  <si>
    <t>The Oklahoma Tourism Department's website features events, attractions, restaurants and lodging properties to inspire your next Oklahoma vacation.</t>
  </si>
  <si>
    <t>We've got you covered in Eastern Iowa, with newsrooms in Waterloo, Dubuque, Cedar Rapids and Iowa City. Also @KWWLStormTrack7 and @KWWLSports</t>
  </si>
  <si>
    <t>Life ain't always beautiful but it's a beautiful life ❤️</t>
  </si>
  <si>
    <t>Director of Outreach and Recruitment at Murray State College in Tishomingo and Ardmore OK</t>
  </si>
  <si>
    <t>19 | Univeristy of South Alabama '18 |</t>
  </si>
  <si>
    <t>IG &amp; SC Alexistford</t>
  </si>
  <si>
    <t>We owe it all to Keith Hill.</t>
  </si>
  <si>
    <t>Official page of #Iowa's local news leader. Account managed by @ahepker, @whotvkelly @NickCWilder, @kaitmckinney &amp; @paynereports.</t>
  </si>
  <si>
    <t>Curating the best media feeds in Des Moines. A city in http://t.co/7R6wuVk8PP, a community service media network</t>
  </si>
  <si>
    <t>The Fastest Crime News Updates on the Planet! Are you a news-a-holic? We have your fix right here.</t>
  </si>
  <si>
    <t>Follow YSK Des Moines for the latest news in the #DesMoines, #Iowa area.
http://t.co/dOIXKN43Pf</t>
  </si>
  <si>
    <t>Bob &amp; Tom in the Morning and the Greatest ROCK ever made all day, featuring Cory Ford in the afternoon. We are THE Classic Rock Station. Don't forget it!</t>
  </si>
  <si>
    <t>The Cedar Valley's station for Today's Hottest Music</t>
  </si>
  <si>
    <t>Senior Writer for the Chickasaw Nation, musician, professional observer of stuff</t>
  </si>
  <si>
    <t>Griller of meats, drinker of malts, writer of sports, some time player of golf....L-I-V-I-N the dream.....</t>
  </si>
  <si>
    <t>The truly official Spike Lee Twitter account. That's the Truth Ruth! Follow Me On Instagram @OfficialSpikeLee.</t>
  </si>
  <si>
    <t>Commentary on politics and religion. Host of The Lalo Dagach Podcast.</t>
  </si>
  <si>
    <t>i am a type a girl with coffee stained lips who dresses well on mondays || zeta tau alpha || east central university || check out pike, they're pretty cool</t>
  </si>
  <si>
    <t>Your source for the latest local news, sports, weather, school closings, community events, and entertainment in Cedar Rapids, Iowa._x000D_
RT ≠ endorsement</t>
  </si>
  <si>
    <t>#linncounty #johnsoncounty #iowa #corridor #news #weather_x000D_
_x000D_
Covering the Corridor -- Your source for local news, sports, weather, school closings and more!</t>
  </si>
  <si>
    <t>North Mississippi Storm Chasers &amp; Spotters. Social Media. Primary spotter network for local media, with working relations with multiple emergency agencies.</t>
  </si>
  <si>
    <t>Child of God.Storm Chaser for North Mississippi Storm Chasers and Spotters (NMSCAS). Bless. Alabama fan. Follow @NMSCAS for the latest wx info. Views are mine.</t>
  </si>
  <si>
    <t>You can call me Alex, or El Duderino if you aren't into the whole brevity thing. Campus Connect Meteorologist. Mississippi State University. #hailstate</t>
  </si>
  <si>
    <t>autodidact</t>
  </si>
  <si>
    <t>Don't let the shea butter and essential oils fool you. Morehouse '18</t>
  </si>
  <si>
    <t>CBL</t>
  </si>
  <si>
    <t>North Mississippi's first television station covering all of NE Mississippi and West Alabama</t>
  </si>
  <si>
    <t>WCBI Anchor/Reporter: You can find me working, watching the Cubs, Saints &amp; MSU, or in the great outdoors. RT is not an endorsement. Opinions are my own.</t>
  </si>
  <si>
    <t>Broadcast television staff, behind the scenes. Retweets are not an endorsement. Opinions are mine.</t>
  </si>
  <si>
    <t>KAM❤️</t>
  </si>
  <si>
    <t>Reporter for WCBI-TV in Columbus, Mississippi. Proud #UCF Grad. Sports Fanatic and Food Enthusiast. Thoughts and tweets are my own! RT ≠ endorsements.</t>
  </si>
  <si>
    <t>An opinionated southern liberal in Mississippi getting a chance to mouth off on today's events without fear.</t>
  </si>
  <si>
    <t>Announcer for Charleston High School and go #HAILSTATE!!!!!! Husband father of 4 and 2 beautiful granddaughters.</t>
  </si>
  <si>
    <t>America's # 1 Classified &amp; Business Advertising Leader</t>
  </si>
  <si>
    <t>I am an artist who enjoys oil painting landscapes. I live in Little Rock, was born and raised here. I enjoy creating and sharing my creations with others.</t>
  </si>
  <si>
    <t>Your Journal. Your connection.</t>
  </si>
  <si>
    <t>Native American Pitbull Warrior, activist, artist, rampant psychotic.</t>
  </si>
  <si>
    <t>I check #Facts Anti-Bullshit Equality- Warrior #Nativelivesmatter #Blacklivesmatter Abolitionist #Imwithher Challenge Religion. I RT relevance!  Cat Rescues.</t>
  </si>
  <si>
    <t>Curating the best media feeds in Memphis. A city in http://t.co/kBbDI1FCbv, a community service media network supporting civic causes and local arts</t>
  </si>
  <si>
    <t>Flourishes Flowers Decor &amp; More ~_x000D_
715 S. Main_x000D_
Stillwater, OK 74074 ~_x000D_
_x000D_
Come visit us for all of your floral needs!</t>
  </si>
  <si>
    <t>News from sources across Mississippi and surrounding areas with some national news sprinkled in.</t>
  </si>
  <si>
    <t>Proud to be Native...1/2 KIOWA</t>
  </si>
  <si>
    <t>River Of Love Cabins are located in Love County on the Oklahoma/Texas boarder. Perfect place to get-away with that special someone.</t>
  </si>
  <si>
    <t>Author of Native American Indian historical fiction (Shapeshifter series). _x000D_
Descendant of Northeast Native Americans _x000D_
&amp; 17th century European settlers</t>
  </si>
  <si>
    <t>Photographer. It's all about the Imagery! Visit here: http://t.co/4ZoqixMCiH by day- Museum PR&amp;Marketing Coordinator. Former Journalist/Editor.</t>
  </si>
  <si>
    <t>American patriot currently living abroad. M&amp;Ms hoarder. Excel at refereeing soccer, political research and making tacos. Unapologetic liberal Democrat...</t>
  </si>
  <si>
    <t>http://t.co/4U2IPA3qMM can get credit card processing 4 UR  #canna biz - email contact@startuphangar.com - we also arrange financing @startuphangar</t>
  </si>
  <si>
    <t>Christian adventurer and preacher of the Gospel. And he said unto them, Go ye into all the world, and preach the gospel to every creature.- Mark 16:15 (KJV)</t>
  </si>
  <si>
    <t>pass it around and dream about one day➰ still not giving a shit ➰Paradox➰ IG::ashleyfaith_15</t>
  </si>
  <si>
    <t>Where the Music Matters</t>
  </si>
  <si>
    <t>Papa’s Electric is a team of professional electricians servicing our area with exceptional electric repair, installation, remodel, and design services.</t>
  </si>
  <si>
    <t>Game programmer and liberal policy wonk. Campaign finance, criminal justice reform, and voting rights are the seminal issues of our generation. Love debating.</t>
  </si>
  <si>
    <t>If 0 guns = 0 gun deaths, how many guns does it take to reach 0?</t>
  </si>
  <si>
    <t>Husband, Father, Grandfather, Business owner, Football/ NASCAR fan, USA Politics, #honeybees Shirt off my back or stick in the eye- your call.</t>
  </si>
  <si>
    <t>aint nothing i cant do for me...ohh and i got a degree...</t>
  </si>
  <si>
    <t>#WAVE3News is the NBC affiliate in #Louisville. We are your station for breaking news, breaking weather and breaking investigations in #Kentucky &amp; #Indiana.</t>
  </si>
  <si>
    <t>Unofficial. Calls to Orlando-area police, tweeted in near real-time.</t>
  </si>
  <si>
    <t>I own Coastal Traffic we have seventeen radio stations and two tv stations we can bundle together saving you money and reaching more people</t>
  </si>
  <si>
    <t>Every. Single. Day.</t>
  </si>
  <si>
    <t>The Official Twitter of WNSP Sports Radio 105.5 FM.  The latest news on #Alabama, #Auburn, #SEC #Saints and High School Football</t>
  </si>
  <si>
    <t>♬♩♪♫ Sound of Mobile for 31 years. Adult Alternative, Southern Style.  Listen online, 92.1 FM, or free 92ZEW App</t>
  </si>
  <si>
    <t>جميع تغريداتي..لاتعبر عن حياتي بل مجرد سطور راقت لي..فحياتي لاتنطرح امام الجميع...!! شكراً لمتابعتگم لي أحبتي</t>
  </si>
  <si>
    <t>Red beans, Rice and Cornbread #VUU . // instagram sinatorkali</t>
  </si>
  <si>
    <t>I was born the child of my parents. I never improved.</t>
  </si>
  <si>
    <t>Editor, @WCP.  Tennessee ex-pat, lover of food &amp; futbol. #NUFC #Barca #DCU</t>
  </si>
  <si>
    <t>Health News Releases from Business Wire, a Berkshire Hathaway Company.</t>
  </si>
  <si>
    <t>Business News Releases from Business Wire, a Berkshire Hathaway Company.</t>
  </si>
  <si>
    <t>its the little things that shape the world : Market and tech news that will shape the Future</t>
  </si>
  <si>
    <t>Follow this account for geo-targeted Retail job tweets in Mobile, AL. Need help? Tweet us at @CareerArc!</t>
  </si>
  <si>
    <t>Memphis and the Mid-South, its sights and sounds through photography. Same username at Instagram and gmail.</t>
  </si>
  <si>
    <t>Chahta Turtle Clan, Bahamian urban Native. We are made of stardust. Enrolled, married. #BlackLivesMatter #NotYourMascot #CrimesOfGenocide</t>
  </si>
  <si>
    <t> #HappyBirthday </t>
  </si>
  <si>
    <t>I like to live</t>
  </si>
  <si>
    <t>Lazer Zone is an @AdventureRoadOK Travel Partner with 60,000 square feet of laser tag, bowling, arcade games, batting cages &amp; nine holes of mini golf.</t>
  </si>
  <si>
    <t>12th annual Ada Air Expo is June 5-6, 2015.</t>
  </si>
  <si>
    <t>UAFS | sagittarius | F/A for 2015-16 competitive CoD/Halo season.</t>
  </si>
  <si>
    <t>lover of Domino's, marshmallows, and Reese's,
I can fix that.
Adventure seeker. 
S-town balla</t>
  </si>
  <si>
    <t>@wave3news Sunrise Anchor 4:30 - 8 AM. Midday Meteorologist 11 AM - Noon. Wife. Mom. Sports Fanatic. Movie Go'er. Love to look on the bright side!</t>
  </si>
  <si>
    <t>Father,Husband, VFL</t>
  </si>
  <si>
    <t>I can't feel my lips. Go Vols. Go Whiskey. .....Mouth of a Sailor, manners of a southern belle. ....Working in a hospital near you! ......HMFIC</t>
  </si>
  <si>
    <t>Tallahassee born, Panama City raised - sports, musician, #Volnation #Guinness #RVA #Dolphins #VCUBasketball and #Blackhawks - and not necessarily in any order</t>
  </si>
  <si>
    <t>I like women and laughing at bammers!</t>
  </si>
  <si>
    <t>Vols fanatic. Titans are cool. Born under Sheriff Buford Pusser. Democrat. West Tn blues and bbq.</t>
  </si>
  <si>
    <t>Account Executive at 96.5 FM ESPN Peoria. Co Host of Peoria Fantasy Focus and producer/on air for Jim Mattson Show weekdays 3-6pm. Sports talk around the clock!</t>
  </si>
  <si>
    <t>Traffic Everywhere</t>
  </si>
  <si>
    <t>This is the official Oktibbeha County Sheriff's Department twitter page. For authenticity concerns please email the webmaster at chad@sheriff.oktibbeha.ms.us</t>
  </si>
  <si>
    <t>Official account for the My Hurricane Tracker app. It will post statuses regarding the latest hurricanes, cyclones and storms. You can also download the app.</t>
  </si>
  <si>
    <t>Live your life for you, not anyone else.</t>
  </si>
  <si>
    <t>Christ follower and broadcast meteorologist.  I've been forecasting weather for CLTV, WGN-TV &amp; Radio in Chicago for over 20 years and broadcasting for almost 30</t>
  </si>
  <si>
    <t>Provide a valuable service. Get more page views. Attract Twitter followers. Add real-time weather alerts to your social media. See our home page for details.</t>
  </si>
  <si>
    <t>Discovering the best deals on the internet for you right now!</t>
  </si>
  <si>
    <t>Helping connect you with the best junk silver on the internet</t>
  </si>
  <si>
    <t>Provide a valuable service. Get more page views. Attract Twitter followers.  Add real-time weather alerts to your social media. See our home page for details.</t>
  </si>
  <si>
    <t>3x Emmy Winning Chief Meteorologist for WTVA-TV in Tupelo, MS_x000D_
My opinions are my own (and have a tendency to turn out to be facts :') ).</t>
  </si>
  <si>
    <t>Official Twitter account for the National Weather Service Memphis, Tennessee, Office. Details: http://t.co/KKTK7cZlhK</t>
  </si>
  <si>
    <t>Bigg Chickasaw:
rapper, songwriter, producer,actor</t>
  </si>
  <si>
    <t>Tweets on music, trends and all that is awesome in the world of YouTube.</t>
  </si>
  <si>
    <t>http://t.co/U6cF2MDoDH was launched in 2001 and has been extremely successful, constantly increasing its members and land listings.</t>
  </si>
  <si>
    <t>El amigo de todo el mundo no es un amigo.</t>
  </si>
  <si>
    <t>2nd &amp; 3rd Elementary School</t>
  </si>
  <si>
    <t>NWS Memphis delivered products by the IEM</t>
  </si>
  <si>
    <t>Providing weather alerts for Tennessee from the National Weather Service.</t>
  </si>
  <si>
    <t>just me caring about family, community, and being kind courageous and accountable making my voice heard.</t>
  </si>
  <si>
    <t>Husband to @BagLadyD /Father/Son/Brother/ED at @CitiesUnited /Network Organizer/Weaver/Dreamer/GameChanger/HipHopFan/Beer &amp; Bourbon Drinker</t>
  </si>
  <si>
    <t>Never a failure. Always a lesson. Future Athletic Trainer &amp; Orthopedic Surgeon.</t>
  </si>
  <si>
    <t>Look.. I choose peace but , say... 
Don't walk up on me wrong..
This Tea and Incense can turn into 
Colt 45 and Newports if NEED be.. OK? -Badu</t>
  </si>
  <si>
    <t>http://t.co/naJtL0mM8S - Helping you get up to $1000 Payday Loans, Cash Advance as fast as 1 hour today! #loans #finance #paydayloans #FollowBack  #followback</t>
  </si>
  <si>
    <t>Analyst. Introvert. Pop culture lover. Passionate twitter scholar. Baconaholic. Internet practitioner. Incurable web nerd.</t>
  </si>
  <si>
    <t>Curiouser and curiouser.</t>
  </si>
  <si>
    <t>Oklahoma's oldest national park unit. Cool creeks, springs, and lakes have attracted visitors for over 100 years.</t>
  </si>
  <si>
    <t>Local News
Home of Turner Falls Park and the DAVIS WOLVES 
Reporting since 1894 
(580)369-2807
http://t.co/KegmSYgDiu</t>
  </si>
  <si>
    <t>Satsuma HS Asst Principal &amp; Athletic Dir</t>
  </si>
  <si>
    <t>This page is for Satsuma High School announcements. Tweets are viewed by teachers and administrators at the school.</t>
  </si>
  <si>
    <t>In love w/: my body, sarcastic humor, knowledge, books, affection, the universe, compassion, coffee shops, Yoga &amp; myself. -life is wonderful ツ</t>
  </si>
  <si>
    <t>Papa's Decks - http://t.co/7jOGgRw8hE 1-877-792-7252 http://t.co/BCsb8XuX6a</t>
  </si>
  <si>
    <t>Love to hang glide, zip line, read, rock hunt, annoy republicans.</t>
  </si>
  <si>
    <t>Native American Artivist, Designer, Animator &amp; Filmmaker. #humanUNITY #UnityIsTheAnswer #HipHop #NativeRightsNOW http://t.co/GPVjW0UQAg</t>
  </si>
  <si>
    <t>أيَــــا دمَــشــقُ تـعـالــيْ وانــثُــري الـعَـتَـبَـا *** إنِّي أرَى الحُـــزنَ فـــي عَينيْـــكِ مُنتصِـبـا !! Instagram:Hmooksa</t>
  </si>
  <si>
    <t>Professor &amp; PR strategist. DST 16 Degrees strong, creative writer, adventurer. Cook, sometimes. A cat fan, always. http://t.co/2HV9xbJuVs.</t>
  </si>
  <si>
    <t>Keep the dream alive by hitting the snooze button. SEN16R UAB 2020 #Scorpio</t>
  </si>
  <si>
    <t>UC '18</t>
  </si>
  <si>
    <t>just enjoying life and trying to stave off old age!!!</t>
  </si>
  <si>
    <t>i'm a longtime leonard peltier supporter.</t>
  </si>
  <si>
    <t>Transgender (she/her), Native (Salish) Photographer</t>
  </si>
  <si>
    <t>extremely incredible offer</t>
  </si>
  <si>
    <t>Our Alabama DUI attorneys will handle any DUI with any facts in any court in the State of Alabama.  Call us today - (866) 348-2889.</t>
  </si>
  <si>
    <t>I wish I were an Oscar Mayer Weiner...</t>
  </si>
  <si>
    <t>John 14:6 - Ham Radio - K5GLH - Storm enthusiast</t>
  </si>
  <si>
    <t>Oklahoma City Dodgers? What, was Oklahoma City Blue already taken?</t>
  </si>
  <si>
    <t>okc.405 4 life.....</t>
  </si>
  <si>
    <t>echaría de menos el sonido de tu voz.</t>
  </si>
  <si>
    <t>17. enfp ♀feminismo, salud mental y liberación lésbica♀ escribiendo desde el lado lila del arco íris</t>
  </si>
  <si>
    <t>Reality is a nice place, but I wouldn’t want to live there. PR gal in OKC, wino and engaged to the amazing @CodyCrouch! These tweets? Yea, they belong to me.</t>
  </si>
  <si>
    <t>I make noise :D</t>
  </si>
  <si>
    <t>child of the forest</t>
  </si>
  <si>
    <t>The good Lord, Momma, and Cows. Come on, Del. On to the next one.</t>
  </si>
  <si>
    <t>SC: avl14 ; ICC '16 ; MSU '18</t>
  </si>
  <si>
    <t>TANSTAAFL
My views are my own and don't represent the views of my employer or any state or federal agency.</t>
  </si>
  <si>
    <t>Central Kentucky outdoors team specializing in capturing the moment of hunting, fishing, archery, and shooting.</t>
  </si>
  <si>
    <t>Witty Jeanie Jones, Trainer, Counselor, Local Oklahoma City Biz owner, Vacuum Cleaner, kitchen gadget, USA made cleaning natural, green, sustainable #ProfWomen</t>
  </si>
  <si>
    <t>One is not born a woman, one becomes one.  ~Simone de Beauvoir</t>
  </si>
  <si>
    <t>I'm a natural health consultant, researcher &amp; writer. Positive news is all around us. Help me spread the word! I love to #RT!</t>
  </si>
  <si>
    <t>Your Local Plumbing Repair Specialists, Since 1970!
Please contact us at 1-877-792-7252 for expert, fast service.
https://t.co/XA3JxL5oCk</t>
  </si>
  <si>
    <t>@121plumbers are friendly no nonsense plumbers based in #Finchley  Certified, Experienced and trusted. Over 25 years experience  #Plumbers #NorthLondon</t>
  </si>
  <si>
    <t>Healthcare lawyer committed to expanded access, HIT, &amp; quality. Passionate about Oklahoma and Tulsa. Traveler, cook, lover of rivers especially in our canoe.</t>
  </si>
  <si>
    <t>Subscribe to deliciously unique chocolate with #BedreBox. Proudly made in @Chickasaw Country. @AdventureRoadOK Travel Partner. Instagram: @Bedrechocolate</t>
  </si>
  <si>
    <t>Divorced white 54 yrs aged, female, married twice, 4 children, 2 grandchild.  Back in college. Idea man. Storyboard maker. Own my home. Concerned about Earth!</t>
  </si>
  <si>
    <t>Wholesale cheap Nike｜Jordans｜ Sell newest Nike|Air Jordan sneakers mail:sale@shoeob.com  View site</t>
  </si>
  <si>
    <t>Reporting traffic delays and accidents for Mobile and Baldwin Counties in Southwest Alabama.</t>
  </si>
  <si>
    <t>Architect</t>
  </si>
  <si>
    <t>Xquisite Clothing, Xquisite Magazine, The Girls of Xquisite Magazine, Xquisite Publishing &amp; Xquisite AdMedia. Its Where Fashion Meets Music</t>
  </si>
  <si>
    <t>Tweets with latest #Jobs #Offers in #Memphis !!</t>
  </si>
  <si>
    <t>Make &amp; Sell Paracord Grab Handles At Low Prices Any Color You Want I'll Make CONTACT➡️908-956-3391</t>
  </si>
  <si>
    <t>Dad of 3 Mutants (but theyre my Mutants!) Husband to a delusional woman.
Ex-U.S. Army and addicted lover beautiful beaches all things Jeep!</t>
  </si>
  <si>
    <t>I'm Sundae and I am famous at Sonic, McDonalds, ect... My major website that I use is: http://t.co/nPBAudhW</t>
  </si>
  <si>
    <t>East Central University is a public university offering Bachelor of Science, Bachelor of Arts and Master's degrees.</t>
  </si>
  <si>
    <t>Kimmerjo From New Jersey Raised in Butte / Anaconda Montana</t>
  </si>
  <si>
    <t>Founded in 1944, the National Congress of American Indians is the oldest, largest &amp; most representative American Indian &amp; Alaska Native org in the country.</t>
  </si>
  <si>
    <t>Patching Plaster Experts: https://t.co/xWsFUyZgNq</t>
  </si>
  <si>
    <t>Associate Professor of African American, US South, and public history @ASU. New book: The Business of Slavery and the Rise of American Capitalism, 1815-1860.</t>
  </si>
  <si>
    <t>SnapChat -Iam23member</t>
  </si>
  <si>
    <t>#DPU(DarkPeopleUnited) Juffreh EL</t>
  </si>
  <si>
    <t>Blessed to live the life I do and happy to be surrounded by the people I love. ECU. ZTA.</t>
  </si>
  <si>
    <t>To Know Christ &amp; To Make Christ Known on the campus of East Central University.</t>
  </si>
  <si>
    <t>Follower of Jesus Christ • I get crunk on mtn dew • Zeta Tau Alpha♛ • ECU '19</t>
  </si>
  <si>
    <t>ECU. A smooth sea never made a skillful sailor⛵️</t>
  </si>
  <si>
    <t>General bacon buff #studies in</t>
  </si>
  <si>
    <t>a lot of money has been lost chasing women; no women have been lost chasing money.</t>
  </si>
  <si>
    <t>spoken word artist | basketball lover</t>
  </si>
  <si>
    <t>The official Twitter handle for #TheBlacklist. Thursdays at 9/8c on NBC.</t>
  </si>
  <si>
    <t>Giving you triple team coverage of traffic every 6 minutes in the morning on Orlando's Morning News, &amp; updates throughout the day.</t>
  </si>
  <si>
    <t>All CDL Driver and Owner Operator jobs in one place for United States.</t>
  </si>
  <si>
    <t>Cloud-based severe weather notifications sent straight to your phone, email or social network feed.</t>
  </si>
  <si>
    <t>valued member of a swimming pool of ideas and low level hash+tags.</t>
  </si>
  <si>
    <t>#1 Crye-Leike Realtor for Collierville, Germantown, Memphis TN with executive Marketing experience to sell your home!  Phones: (901) 755-8783 or (901) 854-5050</t>
  </si>
  <si>
    <t>just a dude, all things soccer</t>
  </si>
  <si>
    <t>Follow 4 Follow. My YouTube channel is called Vladomin, it has many neat videos on it. I am against the left wing and their pursuit to take away our liberties.</t>
  </si>
  <si>
    <t>Mother, love nature, the one God gave us, not the one Bill Gates wants to own. We are not overpopulated, too many machines to feed.</t>
  </si>
  <si>
    <t>The official Twitter profile for Donald J. Trump. #Facebook: https://t.co/MBxJXtWY2h #Instagram: https://t.co/as4SAYnzAW</t>
  </si>
  <si>
    <t>Peace cannot be kept by force; it can only be achieved by understanding. -Einstein</t>
  </si>
  <si>
    <t>#Southern #Nationalist, #AltRight, #NRx, #AntiFeminist, #Prowhite, #Traditionalist Homemaker and Mother. Meme maker. Anime fan. Free speech activist.</t>
  </si>
  <si>
    <t>Producer at @WKRG and Univ of South Alabama alum; Doing my best to be a journalist; I like sports; Full disclosure: #WDE</t>
  </si>
  <si>
    <t>WKRG TV Mobile, AL Breaking News, Sports and Weather.</t>
  </si>
  <si>
    <t>Chisholm Trail Casino is an @AdventureRoadOK travel partner with more than 500 electronic games and several table games where you could strike it rich!</t>
  </si>
  <si>
    <t>The Chickasaw Retreat and Conference Center is the ideal spot for your next getaway or group event. The Chickasaw Retreat is an @AdventureRoad Travel Partner.</t>
  </si>
  <si>
    <t>Texoma Casino is an @AdventureRoadOK Travel Partner with an 8,800 square foot facility containing over 365 e-games with a 24/7 travel stop connected.</t>
  </si>
  <si>
    <t>#news #realtime #update Montgomery, Alabama.</t>
  </si>
  <si>
    <t>Precious Metal Collector, Work in retail but out all the war nickels pre 1964s and always have my eyes open</t>
  </si>
  <si>
    <t>#Journalist @CBSNews affiliate @NewsOn6. #Nonprofit founder/Amateur historian/Laura Ingalls Wilder is my spirit animal/I see things &amp; write til my fingers bleed</t>
  </si>
  <si>
    <t>Reporting #fracking collateral damage &amp; #climate impacts from fracking sacrifice zones. My own opinions, informed by direct experience.
https://t.co/4K6NduI61b</t>
  </si>
  <si>
    <t>Our #OneWorld Must Transition: #Renewables! Earth is now in ICU #ProtectEarth #GreenPeace #Bernie2016 #EndWar #NoNukes #NoTPP   #ProtectWhistleblowers #BLM #INM</t>
  </si>
  <si>
    <t>Experience unmatched views, food and service at V2, private event spaces on the 50th floor of the Devon Tower | 405-208-4347 #CelebrateV2</t>
  </si>
  <si>
    <t>OSU cowboy, WWE HOF 2008,DGM HOF 2005, CWF HOF 2015, WWETalent scout, husband, and father @wesbrisco @jbrisco1030 Mayor Parts Unknown.</t>
  </si>
  <si>
    <t>Queens sit &amp; watch while peasants entertain</t>
  </si>
  <si>
    <t>Encouraging women in Bible study. Teacher. Local school Board member.</t>
  </si>
  <si>
    <t>saraland, al insurance agent. commit first, figure the rest out later. I never go one place for one thing. THE best agent in the business. 251-253-3749</t>
  </si>
  <si>
    <t>A Chickasaw visual artist who works in modern Southeastern Indian Art, otherwise known as Muskogean Rococo!</t>
  </si>
  <si>
    <t>Automated National Weather Service alerts for of Allamakee, Black Hawk, Bremer, Buchanan, Chickasaw, Clayton, Delaware, Dubuque, Fayette, Howard, and Winneshiek</t>
  </si>
  <si>
    <t>Champion of the Constitution-Personal Injury-Criminal Defense-Former Judge &amp; Prosecutor- President Mobile Federalist Society</t>
  </si>
  <si>
    <t>Dad of 2, Husband of @jomopr31, Jesus Follower, History Teacher, Soccer Coach, UWA Alum, Occasional Bammer, Swansea City, Wolfsburg and PTFC</t>
  </si>
  <si>
    <t>a very talented director' - VARIETY MAGAZINE</t>
  </si>
  <si>
    <t>Automated Tweets of the NWS alerts form ALL 122 NWS Offices around the USA. Follow Me!!!!!</t>
  </si>
  <si>
    <t>FNX | First Nations Experience is a TV network featuring Native American &amp; Indigenous programming - created by the San Manuel Band of Mission Indians &amp; KVCR.</t>
  </si>
  <si>
    <t>I can't tell you how to succeed... but I can tell you how to fail, by trying to please everyone.</t>
  </si>
  <si>
    <t>FNXTV Producer/Director</t>
  </si>
  <si>
    <t>Illmatic XX now available: _x000D_
http://t.co/GQVoyTHAXi</t>
  </si>
  <si>
    <t>See me in a fight with a bear? ...Help the bear. Po honey on me. :-))) https://t.co/lzxlXHU9uo</t>
  </si>
  <si>
    <t>Nacho Biznez (Food Truck) will have gourmet tacos, nachos &amp; more.</t>
  </si>
  <si>
    <t>The Chickasaw Cultural Center is a world-class destination dedicated to celebrating and sharing Chickasaw history and culture with people of all ages.</t>
  </si>
  <si>
    <t>Writer, wife, mother, grandmother, volunteer</t>
  </si>
  <si>
    <t>The best 13F Hedge Fund Tracking around</t>
  </si>
  <si>
    <t>Public company news, filings, transcripts</t>
  </si>
  <si>
    <t>just enjoying my life</t>
  </si>
  <si>
    <t>Mom of two wonderful children, Alec and Noah and REALTOR at Keller Williams Realty Acadiana.</t>
  </si>
  <si>
    <t>I am a stay at home Mom/grandma who loves to blog!!!
Follow me and I will follow you.....laniebugzlikes.com</t>
  </si>
  <si>
    <t>State Senator for SD 45 - South OKC, Mustang, and the thriving community of Valley Brook</t>
  </si>
  <si>
    <t>Your local news headquarters.</t>
  </si>
  <si>
    <t>News from the State of Oklahoma, USA</t>
  </si>
  <si>
    <t>I am very into the #arts, #museums and #photography which is just a blast for me to take a new image, I love #paintings of all types too.</t>
  </si>
  <si>
    <t>Just a good ole boy, never meanin no harm</t>
  </si>
  <si>
    <t>The @Murph_Andy Show weekdays 2-4 PM on @1460KXNO. Voted Des Moines' best talk radio show 3 straight years. @MurphyKeith and @AndyFales love sports, and more.</t>
  </si>
  <si>
    <t>Chocolate &amp; carmel colored</t>
  </si>
  <si>
    <t>This feed provides timely #interstate #traffic info &amp; RT's for I-4 in #FL. Pre-plan your trip or use a text reader on the go. Stop Distracted Driving!</t>
  </si>
  <si>
    <t>511 #traffic info for Central Florida provided by @MyFDOT. Know before you go, don’t tweet &amp; drive. #Orlando #Daytona #SpaceCoast #Kissimmee #Ocala #Brevard</t>
  </si>
  <si>
    <t>Mom-Daughter, country recording artists from NBC's, The Voice season 3. The faces of Realtree Girl. We ❤️ music, hunting, fishing &amp; weight lifting.</t>
  </si>
  <si>
    <t>Wit beyond measure is woman's greatest treasure</t>
  </si>
  <si>
    <t>The New Hampton Tribune and Nashua Reporter are local newspapers in Chickasaw County, Iowa</t>
  </si>
  <si>
    <t>Warning: Moist contents #NSFW | 
FurFag and a Switch|Versatile | Homosapien |
Born: Fairfax County, Commonwealth of Virginia, USA ; S Vietnamese &amp; 1/8th Chinese</t>
  </si>
  <si>
    <t>KING of Floozies. LORD of Monopoly! Andd..Taken By Jezzebell. Business Inquiries: ChilledChaosBusiness (at) gmail (Dot) com</t>
  </si>
  <si>
    <t>Born in an indian hospital, grew up in Norman and grad from Putnam City High School in '87.</t>
  </si>
  <si>
    <t>Yucatan Taco Stand proudly features the freshest Mexican cuisine in OKC. Oh... and we have more than 75 100% agave tequilas.</t>
  </si>
  <si>
    <t>All things are possible. That's what I believe in. _x000D_
  Tumblr Name: #WalkingDeadCriminalPotter</t>
  </si>
  <si>
    <t>Heartless.</t>
  </si>
  <si>
    <t>heartless</t>
  </si>
  <si>
    <t>/M•O•W•A•/    sc:aliyaweaver13 ❣</t>
  </si>
  <si>
    <t>Tupelo MS local news, events, jobs and more. We also offer affordable local business advertising: http://t.co/7Jh9cyVs</t>
  </si>
  <si>
    <t>Educator—Rabies Bite Survivor—Book Hoarder—Former Younger Person—Poet &amp; Pipe Smoker—Thing Finder. Writer @ http://t.co/Pha6dMHHzf.</t>
  </si>
  <si>
    <t>Radio Preservationist ~  Sun nites ~ 10pC ~ Listen in 28 states on WLAC-AM Worldwide at @iHeartradio Instagram: @theeldonthacker</t>
  </si>
  <si>
    <t>You only live once so live it right❗️</t>
  </si>
  <si>
    <t>She promised she'd be there with me, when I paint my masterpiece... Dad, musician, artist, Professional Worrier for Two Cow Garage.</t>
  </si>
  <si>
    <t>Professional Cinderella</t>
  </si>
  <si>
    <t>Lumber Jack Carpentry
Phone: 1-888-202-9083
Open 7 Days a Week
http://t.co/EBeOXQdTpI</t>
  </si>
  <si>
    <t>Who You Trust ? God. Rest in Peace Granny</t>
  </si>
  <si>
    <t>General tweets about job postings at Sodexo. Connect with Sodexo recruiters by following @SodexoCareers</t>
  </si>
  <si>
    <t>Connecting the world's professionals to make them more productive and successful. For Customer Service questions, tweet @LinkedInHelp.</t>
  </si>
  <si>
    <t>Sr. Recruiter with Sodexo Talent Acquisition Group</t>
  </si>
  <si>
    <t>Family, Photography, Radio, Positivity, Funny, Pizza, Monsters, Acting, Motivation, Orlando Magic, Breaded Chicken of All Forms...I'm down with this. #TTTNS</t>
  </si>
  <si>
    <t>| SC: tyraaabreanne |</t>
  </si>
  <si>
    <t>kinging on a daily</t>
  </si>
  <si>
    <t>high class hood. seldom. 8teen. most hated.</t>
  </si>
  <si>
    <t>Business broker in the Oklahoma City metro area for more than three decades.  Husband.  Father of two.</t>
  </si>
  <si>
    <t>I live to be the best person I can possibly be. God is my strength. I may be the nicest and funniest country boy you've never met.</t>
  </si>
  <si>
    <t>PR Pro @OKCChamber. Mom/taxi driver to two wonderful boys. Views and opinions are my own.</t>
  </si>
  <si>
    <t>television and movie devourer, infographic appreciator, obsessor of most things internet and all things melodramatic</t>
  </si>
  <si>
    <t>progressive blogger covering Iowa politics, social and environmental issues</t>
  </si>
  <si>
    <t>Official twitter account for the Matoc Nation PAC: Mandans, Welsh Indians, George Catlin, Matocs, unrecognized tribes, self-determinism heritage groups, news.</t>
  </si>
  <si>
    <t>Tracking down the worlds best deals on the internet for you daily.</t>
  </si>
  <si>
    <t>Pre-order our new book, The Texas Frontier and the Butterfield Overland Mail, 1858–1861, https://t.co/qTE8zPAZ1t</t>
  </si>
  <si>
    <t>cover cops/courts,religion,etc., etc.</t>
  </si>
  <si>
    <t>Fusion of the 5 elements to search for the higher intelligence, man walk around celibate believing in relevant..the most benevolent king.7 (13)</t>
  </si>
  <si>
    <t>Susan is a reporter for WTVA TV in Tupelo, MS.</t>
  </si>
  <si>
    <t>#FreeMyDaddy #JCG ❤</t>
  </si>
  <si>
    <t>Head Football Coach - AD Vardaman High School.</t>
  </si>
  <si>
    <t>American Indian advisor promoting indigenous ideas, perspectives, and solutions. Author of the Indigenous Cultural Landscape. Opinions expressed are mine only.</t>
  </si>
  <si>
    <t>The National Trust for Historic Preservation // Pick somewhere you love and tell us why #ThisPlaceMatters to you. https://t.co/ieDhu8tlKB</t>
  </si>
  <si>
    <t>This feed provides timely #interstate #traffic info &amp; RT's for I-35 in #OK. Pre-plan your trip or use a text reader on the go. Stop Distracted Driving!</t>
  </si>
  <si>
    <t>The Oklahoma Turnpike Authority is authorized to construct, maintain, repair and operate turnpike projects throughout Oklahoma.</t>
  </si>
  <si>
    <t>Official @Waze account. First to report unusual traffic in #Orlando. Broadcast w/credit to Waze. Partnership requests: Broadcasters@waze.com</t>
  </si>
  <si>
    <t>Waze is a free social traffic and navigation app that uses real-time road reports from drivers nearby to improve your daily commute.</t>
  </si>
  <si>
    <t>I am married,and 85 years old</t>
  </si>
  <si>
    <t>The fan is the most valuable member of our team. #KeepPounding</t>
  </si>
  <si>
    <t>Share: #Broncos. Win: @broncospromos. Help: @broncosofffield. Join: #BroncosCountry.</t>
  </si>
  <si>
    <t>Executive Director at Keep Oklahoma Beautiful. I want to stand before God at the end of my life and tell Him, 'I used everything you gave me' RTs≠Endorsement</t>
  </si>
  <si>
    <t>MBA Graduate I Real Estate Investor I Credit Advisor I Security Consultant I Army Veteran I Woman of God I Business Owner (Cooper's Credit Repair Nerds)</t>
  </si>
  <si>
    <t>Katy Realtor with Urban Provision,  REALTORS | Life Student | Legacy Builder | Mom &amp; Wife</t>
  </si>
  <si>
    <t>#Christian | #Homeschool #Mom | #Photographer | #Foodie | #Artist | Blogger | Social Media Addict |  Native #Texan |  Queen Bee of my 4-kid Hive</t>
  </si>
  <si>
    <t>Monthly Magazine and website devoted to the #Native peoples of #Oklahoma - featuring our cultures, art, people, places, food and events. nativeoklahoma.us</t>
  </si>
  <si>
    <t>Citi Trends has Sales Associate Jobs, Store Manager Jobs, Distribution center Jobs and other great career opportunities.</t>
  </si>
  <si>
    <t>PEACE, PROSPERITY, DIVERSITY, HARMONY, UNITY, INTEGRITY</t>
  </si>
  <si>
    <t>The submitter of gibberish..._x000D_
A few lines of code to submit random words, every few minutes. _x000D_
Will I ever submit a sensible sentence?</t>
  </si>
  <si>
    <t>masochist with the kindest heart and an unforgettable personality. horrible past, brightest future. just living.</t>
  </si>
  <si>
    <t>God first | Basketball is my passion | IG: Asap_Trizzy</t>
  </si>
  <si>
    <t>“Only Lovers Left Alive”</t>
  </si>
  <si>
    <t>Real time weather alerts from https://t.co/cQbIsjnqux</t>
  </si>
  <si>
    <t>Papa's Plumbers, We Offer Complete Plumbing Services</t>
  </si>
  <si>
    <t>The great state of #Alabama is one of the best places on Earth</t>
  </si>
  <si>
    <t>Nacido en Bellavista - Callao - Lima Perú</t>
  </si>
  <si>
    <t>American Indian Chickasaw-Seminole bands from Oklahoma:)</t>
  </si>
  <si>
    <t>for everyone who follows me follow back ❤Αγαπημένη μου μουσική, σ’ ευχαριστώ που ήσουν κοντά μου όταν κανείς άλλος δε φαινόταν να ενδιαφέρεται.❤</t>
  </si>
  <si>
    <t>The Oklahoma City National Memorial &amp; Museum is dedicated to educating visitors about the impact of violence.</t>
  </si>
  <si>
    <t>Husband | father | OK Senator | businessman | 'Big League City' author | #TeamMarco | @GOPAC board | lover of family &amp; all things US/OK/OKC, arts &amp; @okcthunder</t>
  </si>
  <si>
    <t>The Great East Japan Earthquake..Never forget as victims. And do not let weathered this disaster.*English study in✾m(__)m* Real name junko chiba❀</t>
  </si>
  <si>
    <t>The most comprehensive, statewide news and reports in MS. Tweet #newsms to let us know what's going on in your neck of the woods.</t>
  </si>
  <si>
    <t>Hyper-Local Neighborhood News.</t>
  </si>
  <si>
    <t>Founder &amp; CEO at Racing Toward Diversity Magazine, Coordinator of Special Projects &amp; adjunct professor @ChicagoState University</t>
  </si>
  <si>
    <t>#Non-Profit / Small Business #Management Consultant / #Social Media / #Entrepreneur / Foodie who loves to dance. http://t.co/RC4mF4szcX</t>
  </si>
  <si>
    <t>Navajo | Journalist @NewsNHNA + @NativePeoplesMag | Communications Specialist @AztecExperience | @NatPress Fellow | @MedillSchool + @UVU alum</t>
  </si>
  <si>
    <t>Christian, Father, Philanthropist, Chickasaw, Chiver, Jedi, Chickasaw Nation Employee of the Year, 2011 Men of Oklahoma Calendar Mr. October. #KCCO</t>
  </si>
  <si>
    <t>Turn your t-shirts into a t-shirt quilt. Cut and Sewn in the USA. Over 85,000 blankets sold! See our Reviews! instagram: projectrepatusa</t>
  </si>
  <si>
    <t>Online Business Entrepreneur. City/Town Promoter for Torquay, Devon, U.K. Helping you to Build a Successful Online Business.</t>
  </si>
  <si>
    <t>I love meeting interesting people to share knowledge with.</t>
  </si>
  <si>
    <t>SC: erykah_12          IG: perks_of_erykah</t>
  </si>
  <si>
    <t>secretive .</t>
  </si>
  <si>
    <t>Let the trumpets sound when Lord Jesus comes...We sing Holy,Holy,Holy</t>
  </si>
  <si>
    <t>be happy. life is interesting that way</t>
  </si>
  <si>
    <t>A premier music, movie and entertainment venue since 1920.</t>
  </si>
  <si>
    <t>Native American, woman-owned professional services firm. Helping to make a difference in the lives of America's most vulnerable - We Do Work That Matters.</t>
  </si>
  <si>
    <t>Automated Pictures from around Tupelo.</t>
  </si>
  <si>
    <t>The official Twitter feed of OU head coach Sherri Coale.</t>
  </si>
  <si>
    <t>The official Twitter feed of University of Oklahoma Women's Basketball.</t>
  </si>
  <si>
    <t>Murray State College Provides Opportunities for Student Learning, Personal Growth, Professional Success, and Community Enhancement.  MSC is a 2-year college.</t>
  </si>
  <si>
    <t>Meteorologist for Oklahoma's KFOR 4Warn Storm Team. AMS Certified Broadcast Meteorologist #591.</t>
  </si>
  <si>
    <t>We are an @AdventureRoadOK Travel Partner with 74 electronic games and a smoke shop! Stop by to see us just west of I-35 in Pauls Valley, OK.</t>
  </si>
  <si>
    <t>Official Twitter feed of #ThunderBasketball. #GetUpGetLoud</t>
  </si>
  <si>
    <t>KOCO Weekend Morning Meteorologist. Okie. Married. Treat my dog like my child. Living my dream. Obsessed with country music &amp; Nashville. #okwx #Oklahoma</t>
  </si>
  <si>
    <t>The official Twitter of The State Bank of Wynnewood. Established in 1910. Member FDIC. Never share your personal bank account info on Twitter.</t>
  </si>
  <si>
    <t>Official Twitter Of Davis High School Sports. 1979,1986,1990,1995, 2013, 2014.... •TRADITION NEVER GRADUATES• WE BRING IT!!</t>
  </si>
  <si>
    <t>Finally, all of you, be like-minded, be sympathetic, love one another, be compassionate and humble. Do not repay evil with evil or insult with insult.</t>
  </si>
  <si>
    <t>Trophy wife (aka Breezy Slacker), former marine &amp; current coffee achiever. Mrs. Southwest International 2016. Concussion Awareness Advocate #StopCTE</t>
  </si>
  <si>
    <t>For we are the clay, you are the potter; we are all the work of your hand. Isaiah 64:8 ECU. ZTA. Mexican Food. Elmore City/Ada. Elementary Ed.</t>
  </si>
  <si>
    <t>@j_rick24</t>
  </si>
  <si>
    <t>The official Twitter of the Pittsburgh Pirates from PNC Park. Get inside info on all things Pirates. Also follow us on Facebook at http://t.co/6ulO9ire.</t>
  </si>
  <si>
    <t>i work out so i can eat more food. i also kick a ball around for fun (i.e. soccer). sometimes i'm insightful. i would like to travel the world (i.e wanderlust).</t>
  </si>
  <si>
    <t>Seateroo is an app for ticketed air passengers to swap seats. Pay others or get paid to swap seats. Available for download in the App Store.</t>
  </si>
  <si>
    <t>48 yoa disabled single mother of 3 and grandmother of 1, I am #1 fan of the OKC Thunder and the Blue Alliance Captain for the Ratliff City Chapter! Come join!</t>
  </si>
  <si>
    <t>Award winning professional Western/Western Swing Music Performer and Entertainer: Singer/Guitar Player/Songwriter; Mustang trainer; #Texaspride #toGodthepraise</t>
  </si>
  <si>
    <t>Believer, words enthusiast, ENFP, passionately aggressive, I ❤️ coffee, nature, baseball, sunshine, long drives, and irrational ideas. Carpe Diem.</t>
  </si>
  <si>
    <t>Offensive Line Coach / Head Track Coach at Crooked Oak HS. Co-Host of the Monday Night #hogfbchat. Love talking about football and BBQ! Husband to @MrsKDingus</t>
  </si>
  <si>
    <t>i will share competitions so that you guys can win</t>
  </si>
  <si>
    <t>Norman, OK's newest event center now booking... Weddings, Ceremonies, Receptions, Parties, Corporate, Holidays, Reunions, Celebrations, Social Events and more!</t>
  </si>
  <si>
    <t>Follow us for Box Office Alerts, Concert Info, Exhibit Openings, Art Class Enrollment Dates, Children's Programming, and more!</t>
  </si>
  <si>
    <t>The Trail Dance Film Festival in Duncan, Ok</t>
  </si>
  <si>
    <t>The Mix Mercantile is a retail store in Sulphur, Oklahoma and we are a Proud Adventure Road Travel Partner - http://t.co/5eqpjIf2qv</t>
  </si>
  <si>
    <t>Hillbilly singer, guitar ringer, and songwriting fool. Check out my music on iTunes. Tune in to http://t.co/0GdJHKlXzR Wednesdays from 6-8PM (EST).</t>
  </si>
  <si>
    <t>Chisholm Trail Heritage Center is a top western museum, art gallery, educational center focused on the western lifestyle and history.</t>
  </si>
  <si>
    <t>WinStar World Casino &amp; Resort has more games than any other casino in the world. Located just north of the OK/TX border along I-35.</t>
  </si>
  <si>
    <t>The leading news operation in North Mississippi</t>
  </si>
  <si>
    <t>sometimes it doesn't pay to play nice NRA Evertonian , Iggles Cold War gator QM father husband follower of Jesus Christ</t>
  </si>
  <si>
    <t>Chronicling America's vibrant and rich military history through all conflicts. We hope to encourage historical curiousity in all ages.</t>
  </si>
  <si>
    <t>The social proof theory states that at the time of confusion people tend to stick to what the majority is doing. Keep your Enemies Confused it's that simple</t>
  </si>
  <si>
    <t>both are wrong, side with freedom</t>
  </si>
  <si>
    <t>United States</t>
  </si>
  <si>
    <t>Blytheville, AR</t>
  </si>
  <si>
    <t>USA</t>
  </si>
  <si>
    <t>Miami</t>
  </si>
  <si>
    <t>San Jose, CA</t>
  </si>
  <si>
    <t>Norman, OK</t>
  </si>
  <si>
    <t>Somerville TN</t>
  </si>
  <si>
    <t>Texas, USA</t>
  </si>
  <si>
    <t>Weekdays 11e|10c|p on ABC</t>
  </si>
  <si>
    <t>Newcastle, Oklahoma</t>
  </si>
  <si>
    <t>Nashville, TN</t>
  </si>
  <si>
    <t>Midgard</t>
  </si>
  <si>
    <t>United States of America / USA</t>
  </si>
  <si>
    <t>United Kingdom</t>
  </si>
  <si>
    <t>Nashville / Houston</t>
  </si>
  <si>
    <t>OKC, Oklahoma</t>
  </si>
  <si>
    <t>The Good Life</t>
  </si>
  <si>
    <t>EUW, Swirl city</t>
  </si>
  <si>
    <t>Los Angeles, CA</t>
  </si>
  <si>
    <t>traverse city, mi</t>
  </si>
  <si>
    <t>Hattiesburg,Ms</t>
  </si>
  <si>
    <t>Hattiesburg, MS</t>
  </si>
  <si>
    <t>Mobile, AL</t>
  </si>
  <si>
    <t>hochatown, oklahoma</t>
  </si>
  <si>
    <t>All over Oklahoma!</t>
  </si>
  <si>
    <t xml:space="preserve">In transit . </t>
  </si>
  <si>
    <t>Eastern Iowa</t>
  </si>
  <si>
    <t>Orlando, FL</t>
  </si>
  <si>
    <t xml:space="preserve">#StraightOuttaMobile </t>
  </si>
  <si>
    <t>Des Moines, Iowa</t>
  </si>
  <si>
    <t>Des Moines, IA</t>
  </si>
  <si>
    <t>Waterloo/Cedar Falls, IA</t>
  </si>
  <si>
    <t>North Iowa/Southern Minnesota</t>
  </si>
  <si>
    <t>Waterloo, Iowa</t>
  </si>
  <si>
    <t>Cradle of Champions!</t>
  </si>
  <si>
    <t>Republic of Brooklyn, New York</t>
  </si>
  <si>
    <t xml:space="preserve">Chile </t>
  </si>
  <si>
    <t>Cedar Rapids, Iowa</t>
  </si>
  <si>
    <t>Union County, MS</t>
  </si>
  <si>
    <t>Ackerman Mississippi</t>
  </si>
  <si>
    <t>Starkville, MS/Cburg, AL</t>
  </si>
  <si>
    <t>OKC-ATL</t>
  </si>
  <si>
    <t>NE Mississippi</t>
  </si>
  <si>
    <t>Columbus, MS</t>
  </si>
  <si>
    <t>Tupelo, MS</t>
  </si>
  <si>
    <t>Mississippi</t>
  </si>
  <si>
    <t>Oakland, Ms</t>
  </si>
  <si>
    <t>Mobile Alabama</t>
  </si>
  <si>
    <t>calhoun/booneville</t>
  </si>
  <si>
    <t>Little Rock, AR</t>
  </si>
  <si>
    <t>Northeast Mississippi</t>
  </si>
  <si>
    <t>Washington State</t>
  </si>
  <si>
    <t>Memphis, TN</t>
  </si>
  <si>
    <t>Thackerville, OK.</t>
  </si>
  <si>
    <t>New Hampshire USA</t>
  </si>
  <si>
    <t xml:space="preserve">Oklahoma </t>
  </si>
  <si>
    <t>Melbourne, Australia</t>
  </si>
  <si>
    <t>Arranging your bankng</t>
  </si>
  <si>
    <t>Givon Wayne Author USA</t>
  </si>
  <si>
    <t xml:space="preserve">Pontotoc/Tupelo </t>
  </si>
  <si>
    <t>Seattle, WA</t>
  </si>
  <si>
    <t>Austin, TX</t>
  </si>
  <si>
    <t>West Palm Beach</t>
  </si>
  <si>
    <t>Kentucky, USA</t>
  </si>
  <si>
    <t>Louisville, KY</t>
  </si>
  <si>
    <t>Orlando-ish</t>
  </si>
  <si>
    <t>Alabama Gulf Coast</t>
  </si>
  <si>
    <t>U.S.A.</t>
  </si>
  <si>
    <t>With Carmen Sandiego</t>
  </si>
  <si>
    <t>Global</t>
  </si>
  <si>
    <t>California, USA</t>
  </si>
  <si>
    <t>Memphis, Tennessee U.S.A.</t>
  </si>
  <si>
    <t>Gen 7, Egwani Tanasi, Nativia</t>
  </si>
  <si>
    <t>With U</t>
  </si>
  <si>
    <t>Ada Municipal Airport (KADH)</t>
  </si>
  <si>
    <t>Tatooine--Fort Smith, AR</t>
  </si>
  <si>
    <t>Memphis, Tn</t>
  </si>
  <si>
    <t>The Tennessse Hills</t>
  </si>
  <si>
    <t>Richmond, Virginia, USA</t>
  </si>
  <si>
    <t>tennessee</t>
  </si>
  <si>
    <t>Monteagle</t>
  </si>
  <si>
    <t>Central Illinois</t>
  </si>
  <si>
    <t>Starkville, MS.</t>
  </si>
  <si>
    <t>Earth</t>
  </si>
  <si>
    <t>Chicago, Illinois</t>
  </si>
  <si>
    <t>Memphis, Tennessee</t>
  </si>
  <si>
    <t>Okolona, KY</t>
  </si>
  <si>
    <t>San Bruno, CA</t>
  </si>
  <si>
    <t>Tampa, Florida</t>
  </si>
  <si>
    <t>Olive Branch, MS</t>
  </si>
  <si>
    <t>Tennessee</t>
  </si>
  <si>
    <t>Orlando - Graduated - 19</t>
  </si>
  <si>
    <t xml:space="preserve">the cosmos </t>
  </si>
  <si>
    <t xml:space="preserve">Sulphur, OK </t>
  </si>
  <si>
    <t>400 E. Main Davis OK, 73030</t>
  </si>
  <si>
    <t>Satsuma, Alabama</t>
  </si>
  <si>
    <t>Adrain Mi</t>
  </si>
  <si>
    <t>North America</t>
  </si>
  <si>
    <t>Chickasaw, AL</t>
  </si>
  <si>
    <t>Cincinnati ✈️ Flavortown</t>
  </si>
  <si>
    <t>ada, ok</t>
  </si>
  <si>
    <t>germany</t>
  </si>
  <si>
    <t>Alabama</t>
  </si>
  <si>
    <t>Nashville, TN, America</t>
  </si>
  <si>
    <t xml:space="preserve">OKC </t>
  </si>
  <si>
    <t>ella, Valencia</t>
  </si>
  <si>
    <t>Enid-Stillwater-OKC-Denver-OKC</t>
  </si>
  <si>
    <t>Wichita</t>
  </si>
  <si>
    <t>Redding, CA</t>
  </si>
  <si>
    <t xml:space="preserve">Amory/Starkville </t>
  </si>
  <si>
    <t>Greensburg, KY</t>
  </si>
  <si>
    <t>Oklahoma City 12409 N Rockwell</t>
  </si>
  <si>
    <t>Austin, Texas</t>
  </si>
  <si>
    <t>City of London, London</t>
  </si>
  <si>
    <t>Tulsa, Oklahoma</t>
  </si>
  <si>
    <t>Davis, OK</t>
  </si>
  <si>
    <t>Cedar Point, Sandusky OH</t>
  </si>
  <si>
    <t>Louisville KY</t>
  </si>
  <si>
    <t>New Jersey somewhere</t>
  </si>
  <si>
    <t>Washington, D.C.</t>
  </si>
  <si>
    <t>Tempe, AZ</t>
  </si>
  <si>
    <t>G7 Intergalactic Middle West</t>
  </si>
  <si>
    <t>Sheffield, AL</t>
  </si>
  <si>
    <t>✞</t>
  </si>
  <si>
    <t>Manchester</t>
  </si>
  <si>
    <t>Iowa</t>
  </si>
  <si>
    <t>Florida</t>
  </si>
  <si>
    <t>Midtown, Memphis</t>
  </si>
  <si>
    <t>NBC</t>
  </si>
  <si>
    <t>Tornado Alley</t>
  </si>
  <si>
    <t>near some peeps</t>
  </si>
  <si>
    <t>Collierville TN-Germantown TN</t>
  </si>
  <si>
    <t>Errywhere</t>
  </si>
  <si>
    <t>New York, NY</t>
  </si>
  <si>
    <t>America</t>
  </si>
  <si>
    <t>Mobile Al Pensacola Fl</t>
  </si>
  <si>
    <t>Duncan, Oklahoma</t>
  </si>
  <si>
    <t>Sulphur, OK</t>
  </si>
  <si>
    <t>Kingston, OK</t>
  </si>
  <si>
    <t>Montgomery - AL</t>
  </si>
  <si>
    <t>OOOOO-klahoma</t>
  </si>
  <si>
    <t>North Texas</t>
  </si>
  <si>
    <t>California</t>
  </si>
  <si>
    <t>Tishomingo, OK</t>
  </si>
  <si>
    <t>saraland, al</t>
  </si>
  <si>
    <t xml:space="preserve">Chickasaw Country </t>
  </si>
  <si>
    <t>Northeast Iowa</t>
  </si>
  <si>
    <t>The Right Side of the Bay</t>
  </si>
  <si>
    <t>Fayette County, TN</t>
  </si>
  <si>
    <t>San Bernardino</t>
  </si>
  <si>
    <t>By way of Canada</t>
  </si>
  <si>
    <t>Greater Los Angeles</t>
  </si>
  <si>
    <t>NYC</t>
  </si>
  <si>
    <t xml:space="preserve">OBSERVATION DECK / FREAQLAB </t>
  </si>
  <si>
    <t xml:space="preserve">Sulphur, Okla. </t>
  </si>
  <si>
    <t>Lafayette, LA</t>
  </si>
  <si>
    <t>Denton,TX</t>
  </si>
  <si>
    <t>Mobile, Alabama</t>
  </si>
  <si>
    <t>Florida, USA</t>
  </si>
  <si>
    <t>Central Florida</t>
  </si>
  <si>
    <t>Hogwarts</t>
  </si>
  <si>
    <t>New Hampton and Nashua, Iowa</t>
  </si>
  <si>
    <t>73170 [SW OKC, Cleveland Co]</t>
  </si>
  <si>
    <t>NY</t>
  </si>
  <si>
    <t>Moore, OK</t>
  </si>
  <si>
    <t>Bricktown, OKC</t>
  </si>
  <si>
    <t>Inside the TARDIS at Hogwarts!</t>
  </si>
  <si>
    <t>Tupelo MS</t>
  </si>
  <si>
    <t>American South</t>
  </si>
  <si>
    <t>Columbus, OH</t>
  </si>
  <si>
    <t xml:space="preserve">       police science </t>
  </si>
  <si>
    <t>Gaithersburg, MD</t>
  </si>
  <si>
    <t>Mountain View, CA</t>
  </si>
  <si>
    <t>Orlando- FLA</t>
  </si>
  <si>
    <t xml:space="preserve">251 , Alabama. </t>
  </si>
  <si>
    <t>Eufaula, OK</t>
  </si>
  <si>
    <t>Yukon, OK</t>
  </si>
  <si>
    <t>Middle of Iowa, USA</t>
  </si>
  <si>
    <t>suburbs of Des Moines, Iowa</t>
  </si>
  <si>
    <t>The Pan-American Matoc Nation</t>
  </si>
  <si>
    <t xml:space="preserve">my Temple </t>
  </si>
  <si>
    <t>Chesapeake Bay watershed</t>
  </si>
  <si>
    <t>Oklahoma, USA</t>
  </si>
  <si>
    <t>Worldwide</t>
  </si>
  <si>
    <t>Charlotte, NC</t>
  </si>
  <si>
    <t>Denver, CO</t>
  </si>
  <si>
    <t>Arizona, USA</t>
  </si>
  <si>
    <t>Katy, TX</t>
  </si>
  <si>
    <t>Based in Tahlequah, Okla.</t>
  </si>
  <si>
    <t xml:space="preserve">2⃣5⃣1⃣ Prichard, Alabama </t>
  </si>
  <si>
    <t>Shooting in the gym</t>
  </si>
  <si>
    <t>WWW</t>
  </si>
  <si>
    <t>Alabama, USA</t>
  </si>
  <si>
    <t>Orlando, Florida, USA</t>
  </si>
  <si>
    <t>Okc</t>
  </si>
  <si>
    <t>makedonia ellas</t>
  </si>
  <si>
    <t>Japan Miyagi prefecture❁</t>
  </si>
  <si>
    <t>Cary, NC &amp; Chicago, IL</t>
  </si>
  <si>
    <t>Long Beach, CA</t>
  </si>
  <si>
    <t>Devon</t>
  </si>
  <si>
    <t>North West England</t>
  </si>
  <si>
    <t xml:space="preserve">E'Class Manor </t>
  </si>
  <si>
    <t>N.O.T.W</t>
  </si>
  <si>
    <t>Spokane, WA</t>
  </si>
  <si>
    <t>Tishomingo/Ardmore, OK</t>
  </si>
  <si>
    <t>Pauls Valley, OK</t>
  </si>
  <si>
    <t>Wynnewood, Oklahoma</t>
  </si>
  <si>
    <t>Hanging Banners</t>
  </si>
  <si>
    <t>prob Vision Bank</t>
  </si>
  <si>
    <t>Under my house. With a rabbit.</t>
  </si>
  <si>
    <t>Lone Grove | Ada</t>
  </si>
  <si>
    <t>Pittsburgh, PA</t>
  </si>
  <si>
    <t xml:space="preserve">Kansas City, MO  </t>
  </si>
  <si>
    <t>San Diego, CA</t>
  </si>
  <si>
    <t>Ratliff City, Oklahoma</t>
  </si>
  <si>
    <t>Texas</t>
  </si>
  <si>
    <t>Farmin 4 Life, Stratford-OKAY!</t>
  </si>
  <si>
    <t>Norman/Washington Oklahoma</t>
  </si>
  <si>
    <t>Ardmore, Oklahoma</t>
  </si>
  <si>
    <t>Sulphur, Oklahoma</t>
  </si>
  <si>
    <t>Ohio/Nashville</t>
  </si>
  <si>
    <t>Thackerville, OK</t>
  </si>
  <si>
    <t>the big pretzel</t>
  </si>
  <si>
    <t>Arkansas, USA</t>
  </si>
  <si>
    <t>Yakima, WA</t>
  </si>
  <si>
    <t>https://t.co/Sz5BoABivF</t>
  </si>
  <si>
    <t>http://t.co/QyDdVvqCKQ</t>
  </si>
  <si>
    <t>http://t.co/eyRHSGrjea</t>
  </si>
  <si>
    <t>http://t.co/TWj1N2o8Rl</t>
  </si>
  <si>
    <t>http://t.co/OOTO6rmnxk</t>
  </si>
  <si>
    <t>http://t.co/f7g2N6k6WZ</t>
  </si>
  <si>
    <t>http://t.co/AlJm4bJmsh</t>
  </si>
  <si>
    <t>https://t.co/ZkpalS8qnH</t>
  </si>
  <si>
    <t>http://t.co/IW6gTTRoAA</t>
  </si>
  <si>
    <t>http://t.co/RMnoiZ6axU</t>
  </si>
  <si>
    <t>http://t.co/EDmnZfi25S</t>
  </si>
  <si>
    <t>https://t.co/xiJgOiEYBH</t>
  </si>
  <si>
    <t>http://t.co/ToJY0AqN2j</t>
  </si>
  <si>
    <t>http://t.co/bmL1XpZ8p0</t>
  </si>
  <si>
    <t>http://t.co/87x75b1yuh</t>
  </si>
  <si>
    <t>https://t.co/1c2kqZd1GB</t>
  </si>
  <si>
    <t>https://t.co/kum7QdFYm5</t>
  </si>
  <si>
    <t>http://t.co/me4HahuvUq</t>
  </si>
  <si>
    <t>http://t.co/lvZr5XxvZT</t>
  </si>
  <si>
    <t>http://t.co/7g33kaNNcR</t>
  </si>
  <si>
    <t>http://t.co/zHPcdeFn</t>
  </si>
  <si>
    <t>http://t.co/NpMxYYitsb</t>
  </si>
  <si>
    <t>https://t.co/X75eeWFzSt</t>
  </si>
  <si>
    <t>http://t.co/L3bB1det0P</t>
  </si>
  <si>
    <t>http://t.co/tNFQhXSPzB</t>
  </si>
  <si>
    <t>http://t.co/K9Chyx7mzZ</t>
  </si>
  <si>
    <t>http://t.co/n1P6AGDI41</t>
  </si>
  <si>
    <t>https://t.co/ST5P1WHvDr</t>
  </si>
  <si>
    <t>http://t.co/Vlx9l34ajv</t>
  </si>
  <si>
    <t>https://t.co/mylBAaobkI</t>
  </si>
  <si>
    <t>http://t.co/KtlrsnxWuN</t>
  </si>
  <si>
    <t>http://t.co/M6Ch3yBNB5</t>
  </si>
  <si>
    <t>http://t.co/A5d6wpZKXi</t>
  </si>
  <si>
    <t>http://t.co/kkJcixDLRl</t>
  </si>
  <si>
    <t>https://t.co/Sz5BoAjHE7</t>
  </si>
  <si>
    <t>http://t.co/6bHxzJusBn</t>
  </si>
  <si>
    <t>http://t.co/MSACtzDRcf</t>
  </si>
  <si>
    <t>http://t.co/YajfqgiFyW</t>
  </si>
  <si>
    <t>https://t.co/hEP8eBj8tJ</t>
  </si>
  <si>
    <t>https://t.co/OWjWwbamsm</t>
  </si>
  <si>
    <t>http://t.co/WwSz7FJGvl</t>
  </si>
  <si>
    <t>https://t.co/bKzVCYZieY</t>
  </si>
  <si>
    <t>https://t.co/OqN0VQPlSt</t>
  </si>
  <si>
    <t>http://t.co/pm1vsgMboP</t>
  </si>
  <si>
    <t>https://t.co/uIsnYCRT4g</t>
  </si>
  <si>
    <t>http://t.co/POHpOJ99uu</t>
  </si>
  <si>
    <t>http://t.co/r9MnwAdhon</t>
  </si>
  <si>
    <t>http://t.co/2YOoZLt2mX</t>
  </si>
  <si>
    <t>http://t.co/vBAZOsZ33x</t>
  </si>
  <si>
    <t>http://t.co/KVgJ6T87Tm</t>
  </si>
  <si>
    <t>http://t.co/fBXqt1Bkxm</t>
  </si>
  <si>
    <t>http://t.co/zE2cPtYrHD</t>
  </si>
  <si>
    <t>http://t.co/ri5mRlTYoI</t>
  </si>
  <si>
    <t>http://t.co/SJFRYMPCu6</t>
  </si>
  <si>
    <t>http://t.co/7ZsfToCI5V</t>
  </si>
  <si>
    <t>http://t.co/XS6bGtYA2l</t>
  </si>
  <si>
    <t>https://t.co/wH5swPFEsM</t>
  </si>
  <si>
    <t>http://t.co/xcWBNXo4z7</t>
  </si>
  <si>
    <t>http://t.co/SywErSNALk</t>
  </si>
  <si>
    <t>http://t.co/t0xqRxEmVK</t>
  </si>
  <si>
    <t>https://t.co/1ZU2VCJvCa</t>
  </si>
  <si>
    <t>http://t.co/vaRHMXjTvm</t>
  </si>
  <si>
    <t>http://t.co/DICpXjb1PB</t>
  </si>
  <si>
    <t>http://t.co/twAYLQKz3S</t>
  </si>
  <si>
    <t>http://t.co/wpcPjHiva9</t>
  </si>
  <si>
    <t>http://t.co/nTyzG8XTix</t>
  </si>
  <si>
    <t>http://t.co/Tft62yx8fy</t>
  </si>
  <si>
    <t>http://t.co/qO5mfUcz9j</t>
  </si>
  <si>
    <t>https://t.co/DByWt45HZj</t>
  </si>
  <si>
    <t>https://t.co/ycxVCEn2Nf</t>
  </si>
  <si>
    <t>http://t.co/HIaPXPriJD</t>
  </si>
  <si>
    <t>http://t.co/BoK2WRhssj</t>
  </si>
  <si>
    <t>http://t.co/Ei8qqTFyGV</t>
  </si>
  <si>
    <t>https://t.co/LARGmJMWTL</t>
  </si>
  <si>
    <t>https://t.co/VI3TYwX2fc</t>
  </si>
  <si>
    <t>http://t.co/csEHAZD6If</t>
  </si>
  <si>
    <t>http://t.co/Av66krg0pO</t>
  </si>
  <si>
    <t>http://t.co/sSxw79RmXR</t>
  </si>
  <si>
    <t>http://t.co/18qhDcRem2</t>
  </si>
  <si>
    <t>http://t.co/dDI3pJSk</t>
  </si>
  <si>
    <t>http://t.co/gT9WUNuc1w</t>
  </si>
  <si>
    <t>http://t.co/boYsrfMPDY</t>
  </si>
  <si>
    <t>http://t.co/7KYcs4UXUR</t>
  </si>
  <si>
    <t>https://t.co/xNxxdnXxGd</t>
  </si>
  <si>
    <t>http://t.co/F3fLcfnBVf</t>
  </si>
  <si>
    <t>http://t.co/XVkVht7h</t>
  </si>
  <si>
    <t>http://t.co/AdEvwhNxL0</t>
  </si>
  <si>
    <t>https://t.co/3gsQ1wfMiK</t>
  </si>
  <si>
    <t>http://t.co/Heq55p0g2J</t>
  </si>
  <si>
    <t>http://t.co/1q6UEmHaP8</t>
  </si>
  <si>
    <t>https://t.co/KA3SnzwX3G</t>
  </si>
  <si>
    <t>http://t.co/naJtL0mM8S</t>
  </si>
  <si>
    <t>http://t.co/V0abPabnZa</t>
  </si>
  <si>
    <t>http://t.co/KegmSYgDiu</t>
  </si>
  <si>
    <t>http://t.co/85Gc7QBNru</t>
  </si>
  <si>
    <t>http://t.co/1R84clO5dN</t>
  </si>
  <si>
    <t>http://t.co/2wtABLHb2l</t>
  </si>
  <si>
    <t>http://t.co/7jOGgRw8hE</t>
  </si>
  <si>
    <t>http://t.co/PpRLXHylaP</t>
  </si>
  <si>
    <t>http://t.co/vbjuTDGuBj</t>
  </si>
  <si>
    <t>http://t.co/q5mF2FZv7J</t>
  </si>
  <si>
    <t>https://t.co/v16ZuMg8W4</t>
  </si>
  <si>
    <t>https://t.co/k1E1hMNU5C</t>
  </si>
  <si>
    <t>https://t.co/oqkjxEaA0Q</t>
  </si>
  <si>
    <t>http://t.co/py2TNpGygX</t>
  </si>
  <si>
    <t>http://t.co/Wi1JnVPZaq</t>
  </si>
  <si>
    <t>http://t.co/H9Qt322NB6</t>
  </si>
  <si>
    <t>https://t.co/XA3JxL5oCk</t>
  </si>
  <si>
    <t>http://t.co/0MR9jl5JHQ</t>
  </si>
  <si>
    <t>http://t.co/6HlEeTUQuo</t>
  </si>
  <si>
    <t>http://t.co/m7UohrFdOM</t>
  </si>
  <si>
    <t>https://t.co/Lmlp4k2I0U</t>
  </si>
  <si>
    <t>https://t.co/95u2oUteM9</t>
  </si>
  <si>
    <t>http://t.co/MStg5PiUJU</t>
  </si>
  <si>
    <t>http://t.co/8TZ0fK5aU3</t>
  </si>
  <si>
    <t>https://t.co/C0JqlXXJ3F</t>
  </si>
  <si>
    <t>http://t.co/Tc9Yru6vdg</t>
  </si>
  <si>
    <t>http://t.co/pw1qvyCrq3</t>
  </si>
  <si>
    <t>http://t.co/Uwd2PH8E2N</t>
  </si>
  <si>
    <t>https://t.co/xWsFUyZgNq</t>
  </si>
  <si>
    <t>https://t.co/UJYDeNCCqP</t>
  </si>
  <si>
    <t>https://t.co/KWrLImk9Ob</t>
  </si>
  <si>
    <t>https://t.co/10Xt8vyPc3</t>
  </si>
  <si>
    <t>https://t.co/4gsywex4ms</t>
  </si>
  <si>
    <t>https://t.co/LsN9gEPmDo</t>
  </si>
  <si>
    <t>https://t.co/lOtSpL9yE3</t>
  </si>
  <si>
    <t>http://t.co/f1o0MK1i</t>
  </si>
  <si>
    <t>http://t.co/e2DPEe32xG</t>
  </si>
  <si>
    <t>https://t.co/eNii21ZpTL</t>
  </si>
  <si>
    <t>http://t.co/rklcAURsdF</t>
  </si>
  <si>
    <t>http://t.co/zogLsYMqpL</t>
  </si>
  <si>
    <t>https://t.co/vePqKNoShS</t>
  </si>
  <si>
    <t>http://t.co/EeSACKDuF5</t>
  </si>
  <si>
    <t>http://t.co/2r3MZqvvyP</t>
  </si>
  <si>
    <t>https://t.co/s53AyPPd7t</t>
  </si>
  <si>
    <t>http://t.co/e5XfmM4SGV</t>
  </si>
  <si>
    <t>https://t.co/XjVAWvUQuR</t>
  </si>
  <si>
    <t>https://t.co/rVT5nWyqN8</t>
  </si>
  <si>
    <t>https://t.co/DHsc027ygq</t>
  </si>
  <si>
    <t>http://t.co/FdYQP9tS4y</t>
  </si>
  <si>
    <t>http://t.co/vpAv1GYE5o</t>
  </si>
  <si>
    <t>http://t.co/OQXJBAREi1</t>
  </si>
  <si>
    <t>http://t.co/tppg69QlwW</t>
  </si>
  <si>
    <t>http://t.co/7LYYLbMScL</t>
  </si>
  <si>
    <t>https://t.co/Teb64HtMYX</t>
  </si>
  <si>
    <t>http://t.co/e7mvvdewBR</t>
  </si>
  <si>
    <t>http://t.co/LQS1GVPGOu</t>
  </si>
  <si>
    <t>http://t.co/CPmAE0djwP</t>
  </si>
  <si>
    <t>https://t.co/t8ynjMyUGr</t>
  </si>
  <si>
    <t>http://t.co/yKvR87tit6</t>
  </si>
  <si>
    <t>http://t.co/F9Fh8OPx4d</t>
  </si>
  <si>
    <t>http://t.co/sIt6Z3644G</t>
  </si>
  <si>
    <t>https://t.co/YIvzeKk7LM</t>
  </si>
  <si>
    <t>https://t.co/gX7sNvEmZU</t>
  </si>
  <si>
    <t>http://t.co/Cb04uyqIeX</t>
  </si>
  <si>
    <t>http://t.co/8lWxLsFJl2</t>
  </si>
  <si>
    <t>http://t.co/Me4WraOzpp</t>
  </si>
  <si>
    <t>http://t.co/UoLM3PgVBl</t>
  </si>
  <si>
    <t>http://t.co/Ol6HETXMsd</t>
  </si>
  <si>
    <t>https://t.co/qUBPWdaC33</t>
  </si>
  <si>
    <t>http://t.co/ovOl7xIRfL</t>
  </si>
  <si>
    <t>http://t.co/KgfHvbeeXQ</t>
  </si>
  <si>
    <t>http://t.co/P3z0qEa7zA</t>
  </si>
  <si>
    <t>http://t.co/tfU5yXYz7c</t>
  </si>
  <si>
    <t>http://t.co/CTSrnvQeOu</t>
  </si>
  <si>
    <t>https://t.co/xBAluexTJl</t>
  </si>
  <si>
    <t>https://t.co/IaxSd6cIER</t>
  </si>
  <si>
    <t>http://t.co/9NDFARKMO5</t>
  </si>
  <si>
    <t>http://t.co/Grzv89Gurf</t>
  </si>
  <si>
    <t>https://t.co/twq9kRYq4O</t>
  </si>
  <si>
    <t>http://t.co/YInukFQD4n</t>
  </si>
  <si>
    <t>https://t.co/LJKlvOsuSg</t>
  </si>
  <si>
    <t>https://t.co/iazQX5cGg5</t>
  </si>
  <si>
    <t>http://t.co/MzJcKcXJjy</t>
  </si>
  <si>
    <t>http://t.co/LnscmAHWth</t>
  </si>
  <si>
    <t>https://t.co/MNS5uuFJyG</t>
  </si>
  <si>
    <t>http://t.co/Ky00F2eK</t>
  </si>
  <si>
    <t>http://t.co/dkT0gCtFBK</t>
  </si>
  <si>
    <t>http://t.co/4Bi3l8Cl1X</t>
  </si>
  <si>
    <t>https://t.co/AT2lYbxme3</t>
  </si>
  <si>
    <t>https://t.co/XdYHOnvrBm</t>
  </si>
  <si>
    <t>https://t.co/oSyWDucCuE</t>
  </si>
  <si>
    <t>https://t.co/ADDEUXyeiq</t>
  </si>
  <si>
    <t>http://t.co/vaxtZJirqE</t>
  </si>
  <si>
    <t>http://t.co/2c76sH52B7</t>
  </si>
  <si>
    <t>http://t.co/WxKJP5hOFx</t>
  </si>
  <si>
    <t>https://t.co/0NLAkIcXBQ</t>
  </si>
  <si>
    <t>http://t.co/6rKb7mB8yT</t>
  </si>
  <si>
    <t>http://t.co/e0umM8TRom</t>
  </si>
  <si>
    <t>http://t.co/vkjjXRRVhN</t>
  </si>
  <si>
    <t>https://t.co/IOhwoPo5cs</t>
  </si>
  <si>
    <t>https://t.co/m1uohh7gVt</t>
  </si>
  <si>
    <t>https://t.co/TI9YoeRVY3</t>
  </si>
  <si>
    <t>http://t.co/OGPoeabd6W</t>
  </si>
  <si>
    <t>http://t.co/vsFcfscwoL</t>
  </si>
  <si>
    <t>http://t.co/M7Ngdhp1gc</t>
  </si>
  <si>
    <t>http://t.co/JiHzAg7FXm</t>
  </si>
  <si>
    <t>http://t.co/9yn7eJfQHF</t>
  </si>
  <si>
    <t>http://t.co/dfKQ12TELs</t>
  </si>
  <si>
    <t>https://t.co/cZw7lVNEMA</t>
  </si>
  <si>
    <t>https://t.co/5wwvhFwUDM</t>
  </si>
  <si>
    <t>http://t.co/uK4I28On2y</t>
  </si>
  <si>
    <t>http://t.co/gKoh0iCUH9</t>
  </si>
  <si>
    <t>https://t.co/BDDYCnUCfl</t>
  </si>
  <si>
    <t>http://t.co/Chy01UBpcW</t>
  </si>
  <si>
    <t>https://t.co/Egm2ktfium</t>
  </si>
  <si>
    <t>https://t.co/cQbIsjnqux</t>
  </si>
  <si>
    <t>http://t.co/Xcz5VTiRdm</t>
  </si>
  <si>
    <t>http://t.co/cbtoCgnCqw</t>
  </si>
  <si>
    <t>https://t.co/TVIwDFtN3K</t>
  </si>
  <si>
    <t>http://t.co/uZIatQleAR</t>
  </si>
  <si>
    <t>https://t.co/6YaZyErdE7</t>
  </si>
  <si>
    <t>http://t.co/3YqF7BUR4C</t>
  </si>
  <si>
    <t>http://t.co/aAjh4VyxBQ</t>
  </si>
  <si>
    <t>http://t.co/GxC8F9iU4F</t>
  </si>
  <si>
    <t>https://t.co/xQsBhkPLdQ</t>
  </si>
  <si>
    <t>http://t.co/yEF7xFB5Ma</t>
  </si>
  <si>
    <t>https://t.co/p4hYw4UAVz</t>
  </si>
  <si>
    <t>http://t.co/1HrPS7oxFz</t>
  </si>
  <si>
    <t>http://t.co/njkLA6DqTk</t>
  </si>
  <si>
    <t>http://t.co/vPIW8Uv35B</t>
  </si>
  <si>
    <t>http://t.co/3q16ViasV2</t>
  </si>
  <si>
    <t>https://t.co/j6ev921Iri</t>
  </si>
  <si>
    <t>http://t.co/EKLTPniVyL</t>
  </si>
  <si>
    <t>http://t.co/htBvLhZBe3</t>
  </si>
  <si>
    <t>http://t.co/Kg7D264mK5</t>
  </si>
  <si>
    <t>http://t.co/B1vjV6rmqe</t>
  </si>
  <si>
    <t>https://t.co/DlCj6lyJzE</t>
  </si>
  <si>
    <t>https://t.co/NMtQBosIRm</t>
  </si>
  <si>
    <t>http://t.co/eA0T7feZbh</t>
  </si>
  <si>
    <t>https://t.co/yhZjM3TSUl</t>
  </si>
  <si>
    <t>https://t.co/GcsfLxFv4R</t>
  </si>
  <si>
    <t>http://t.co/GQS0e9nOgW</t>
  </si>
  <si>
    <t>https://t.co/NXCL9geOkU</t>
  </si>
  <si>
    <t>http://t.co/NO73LjxwXr</t>
  </si>
  <si>
    <t>http://t.co/jmwfpLeIZj</t>
  </si>
  <si>
    <t>https://t.co/9nWmueLcnP</t>
  </si>
  <si>
    <t>http://t.co/VeH25GsStH</t>
  </si>
  <si>
    <t>http://t.co/sO525MFFHB</t>
  </si>
  <si>
    <t>http://t.co/k84UpuNhdn</t>
  </si>
  <si>
    <t>http://t.co/l5rVK4sKXG</t>
  </si>
  <si>
    <t>http://t.co/ZFJgnYZmKO</t>
  </si>
  <si>
    <t>http://t.co/XGphaI3HwW</t>
  </si>
  <si>
    <t>http://t.co/6EKPAGselB</t>
  </si>
  <si>
    <t>http://t.co/DxpNKMz3uP</t>
  </si>
  <si>
    <t>Hawaii</t>
  </si>
  <si>
    <t>Atlantic Time (Canada)</t>
  </si>
  <si>
    <t>Alaska</t>
  </si>
  <si>
    <t>Santiago</t>
  </si>
  <si>
    <t>America/New_York</t>
  </si>
  <si>
    <t>Melbourne</t>
  </si>
  <si>
    <t>Quito</t>
  </si>
  <si>
    <t>Muscat</t>
  </si>
  <si>
    <t>America/Chicago</t>
  </si>
  <si>
    <t>Athens</t>
  </si>
  <si>
    <t>Amsterdam</t>
  </si>
  <si>
    <t>Mazatlan</t>
  </si>
  <si>
    <t>Brasilia</t>
  </si>
  <si>
    <t>London</t>
  </si>
  <si>
    <t>Lima</t>
  </si>
  <si>
    <t>https://pbs.twimg.com/profile_banners/4704328128/1451923564</t>
  </si>
  <si>
    <t>https://pbs.twimg.com/profile_banners/633437853/1447077069</t>
  </si>
  <si>
    <t>https://pbs.twimg.com/profile_banners/2396341728/1395155083</t>
  </si>
  <si>
    <t>https://pbs.twimg.com/profile_banners/24410829/1356616391</t>
  </si>
  <si>
    <t>https://pbs.twimg.com/profile_banners/19709040/1453302919</t>
  </si>
  <si>
    <t>https://pbs.twimg.com/profile_banners/3246173246/1434395235</t>
  </si>
  <si>
    <t>https://pbs.twimg.com/profile_banners/205447260/1398282208</t>
  </si>
  <si>
    <t>https://pbs.twimg.com/profile_banners/257108147/1452548387</t>
  </si>
  <si>
    <t>https://pbs.twimg.com/profile_banners/2913865795/1442281696</t>
  </si>
  <si>
    <t>https://pbs.twimg.com/profile_banners/21258337/1446645107</t>
  </si>
  <si>
    <t>https://pbs.twimg.com/profile_banners/213793809/1452180515</t>
  </si>
  <si>
    <t>https://pbs.twimg.com/profile_banners/100873222/1440635809</t>
  </si>
  <si>
    <t>https://pbs.twimg.com/profile_banners/406717944/1452019865</t>
  </si>
  <si>
    <t>https://pbs.twimg.com/profile_banners/2559589038/1422553138</t>
  </si>
  <si>
    <t>https://pbs.twimg.com/profile_banners/312282639/1359139890</t>
  </si>
  <si>
    <t>https://pbs.twimg.com/profile_banners/215114389/1353700177</t>
  </si>
  <si>
    <t>https://pbs.twimg.com/profile_banners/27503151/1420238351</t>
  </si>
  <si>
    <t>https://pbs.twimg.com/profile_banners/563779898/1453254808</t>
  </si>
  <si>
    <t>https://pbs.twimg.com/profile_banners/27262910/1398198107</t>
  </si>
  <si>
    <t>https://pbs.twimg.com/profile_banners/16440762/1403025305</t>
  </si>
  <si>
    <t>https://pbs.twimg.com/profile_banners/3400151243/1438530665</t>
  </si>
  <si>
    <t>https://pbs.twimg.com/profile_banners/4127191029/1447174495</t>
  </si>
  <si>
    <t>https://pbs.twimg.com/profile_banners/2331082357/1391735390</t>
  </si>
  <si>
    <t>https://pbs.twimg.com/profile_banners/2322663553/1453757492</t>
  </si>
  <si>
    <t>https://pbs.twimg.com/profile_banners/573115905/1354293438</t>
  </si>
  <si>
    <t>https://pbs.twimg.com/profile_banners/1107109470/1360933513</t>
  </si>
  <si>
    <t>https://pbs.twimg.com/profile_banners/636443556/1432777862</t>
  </si>
  <si>
    <t>https://pbs.twimg.com/profile_banners/3302457848/1438349596</t>
  </si>
  <si>
    <t>https://pbs.twimg.com/profile_banners/3135525118/1428195291</t>
  </si>
  <si>
    <t>https://pbs.twimg.com/profile_banners/3135528190/1428195429</t>
  </si>
  <si>
    <t>https://pbs.twimg.com/profile_banners/3141038900/1428290569</t>
  </si>
  <si>
    <t>https://pbs.twimg.com/profile_banners/565814570/1421877951</t>
  </si>
  <si>
    <t>https://pbs.twimg.com/profile_banners/4761622387/1452839139</t>
  </si>
  <si>
    <t>https://pbs.twimg.com/profile_banners/22988315/1437678064</t>
  </si>
  <si>
    <t>https://pbs.twimg.com/profile_banners/177285744/1452631870</t>
  </si>
  <si>
    <t>https://pbs.twimg.com/profile_banners/15385348/1441990630</t>
  </si>
  <si>
    <t>https://pbs.twimg.com/profile_banners/25478175/1437886741</t>
  </si>
  <si>
    <t>https://pbs.twimg.com/profile_banners/3393951069/1446791882</t>
  </si>
  <si>
    <t>https://pbs.twimg.com/profile_banners/53179651/1373833393</t>
  </si>
  <si>
    <t>https://pbs.twimg.com/profile_banners/309228488/1453397869</t>
  </si>
  <si>
    <t>https://pbs.twimg.com/profile_banners/3304308015/1434595233</t>
  </si>
  <si>
    <t>https://pbs.twimg.com/profile_banners/42946380/1444941244</t>
  </si>
  <si>
    <t>https://pbs.twimg.com/profile_banners/550824412/1407265371</t>
  </si>
  <si>
    <t>https://pbs.twimg.com/profile_banners/100986964/1402968635</t>
  </si>
  <si>
    <t>https://pbs.twimg.com/profile_banners/3655580412/1442980961</t>
  </si>
  <si>
    <t>https://pbs.twimg.com/profile_banners/23462676/1351693305</t>
  </si>
  <si>
    <t>https://pbs.twimg.com/profile_banners/4704425018/1451923142</t>
  </si>
  <si>
    <t>https://pbs.twimg.com/profile_banners/34355300/1391497489</t>
  </si>
  <si>
    <t>https://pbs.twimg.com/profile_banners/467648199/1399372494</t>
  </si>
  <si>
    <t>https://pbs.twimg.com/profile_banners/22228251/1413587764</t>
  </si>
  <si>
    <t>https://pbs.twimg.com/profile_banners/43131290/1436139995</t>
  </si>
  <si>
    <t>https://pbs.twimg.com/profile_banners/384625890/1453264183</t>
  </si>
  <si>
    <t>https://pbs.twimg.com/profile_banners/157741758/1453956370</t>
  </si>
  <si>
    <t>https://pbs.twimg.com/profile_banners/508067863/1453307763</t>
  </si>
  <si>
    <t>https://pbs.twimg.com/profile_banners/743741660/1428954259</t>
  </si>
  <si>
    <t>https://pbs.twimg.com/profile_banners/15724740/1428870515</t>
  </si>
  <si>
    <t>https://pbs.twimg.com/profile_banners/31615475/1356927820</t>
  </si>
  <si>
    <t>https://pbs.twimg.com/profile_banners/67386106/1441517125</t>
  </si>
  <si>
    <t>https://pbs.twimg.com/profile_banners/363962458/1430204313</t>
  </si>
  <si>
    <t>https://pbs.twimg.com/profile_banners/14204547/1430404544</t>
  </si>
  <si>
    <t>https://pbs.twimg.com/profile_banners/2878846470/1414372157</t>
  </si>
  <si>
    <t>https://pbs.twimg.com/profile_banners/289021330/1426479382</t>
  </si>
  <si>
    <t>https://pbs.twimg.com/profile_banners/34302594/1447451195</t>
  </si>
  <si>
    <t>https://pbs.twimg.com/profile_banners/33299963/1428640340</t>
  </si>
  <si>
    <t>https://pbs.twimg.com/profile_banners/339300176/1453305130</t>
  </si>
  <si>
    <t>https://pbs.twimg.com/profile_banners/2282675780/1434149811</t>
  </si>
  <si>
    <t>https://pbs.twimg.com/profile_banners/217118762/1433614125</t>
  </si>
  <si>
    <t>https://pbs.twimg.com/profile_banners/486732524/1400877216</t>
  </si>
  <si>
    <t>https://pbs.twimg.com/profile_banners/281752941/1452057127</t>
  </si>
  <si>
    <t>https://pbs.twimg.com/profile_banners/2959356220/1445882209</t>
  </si>
  <si>
    <t>https://pbs.twimg.com/profile_banners/33609668/1355063668</t>
  </si>
  <si>
    <t>https://pbs.twimg.com/profile_banners/2644167680/1414222075</t>
  </si>
  <si>
    <t>https://pbs.twimg.com/profile_banners/23910844/1441327082</t>
  </si>
  <si>
    <t>https://pbs.twimg.com/profile_banners/254919415/1407272130</t>
  </si>
  <si>
    <t>https://pbs.twimg.com/profile_banners/2861995431/1431927772</t>
  </si>
  <si>
    <t>https://pbs.twimg.com/profile_banners/783355369/1452016671</t>
  </si>
  <si>
    <t>https://pbs.twimg.com/profile_banners/49921943/1452980906</t>
  </si>
  <si>
    <t>https://pbs.twimg.com/profile_banners/28827600/1402552545</t>
  </si>
  <si>
    <t>https://pbs.twimg.com/profile_banners/2271042691/1402277155</t>
  </si>
  <si>
    <t>https://pbs.twimg.com/profile_banners/40587178/1382496639</t>
  </si>
  <si>
    <t>https://pbs.twimg.com/profile_banners/611365329/1448684572</t>
  </si>
  <si>
    <t>https://pbs.twimg.com/profile_banners/3243726942/1434164430</t>
  </si>
  <si>
    <t>https://pbs.twimg.com/profile_banners/716813053/1450229064</t>
  </si>
  <si>
    <t>https://pbs.twimg.com/profile_banners/3856079003/1450726650</t>
  </si>
  <si>
    <t>https://pbs.twimg.com/profile_banners/449461956/1452739040</t>
  </si>
  <si>
    <t>https://pbs.twimg.com/profile_banners/43558179/1418001023</t>
  </si>
  <si>
    <t>https://pbs.twimg.com/profile_banners/16362924/1441378567</t>
  </si>
  <si>
    <t>https://pbs.twimg.com/profile_banners/876380412/1453473473</t>
  </si>
  <si>
    <t>https://pbs.twimg.com/profile_banners/29084843/1439467120</t>
  </si>
  <si>
    <t>https://pbs.twimg.com/profile_banners/769755342/1440615764</t>
  </si>
  <si>
    <t>https://pbs.twimg.com/profile_banners/13213772/1453839932</t>
  </si>
  <si>
    <t>https://pbs.twimg.com/profile_banners/30160776/1444212143</t>
  </si>
  <si>
    <t>https://pbs.twimg.com/profile_banners/36423609/1439174345</t>
  </si>
  <si>
    <t>https://pbs.twimg.com/profile_banners/12521462/1397522191</t>
  </si>
  <si>
    <t>https://pbs.twimg.com/profile_banners/73171384/1431989085</t>
  </si>
  <si>
    <t>https://pbs.twimg.com/profile_banners/28465748/1448637671</t>
  </si>
  <si>
    <t>https://pbs.twimg.com/profile_banners/182555121/1398260082</t>
  </si>
  <si>
    <t>https://pbs.twimg.com/profile_banners/989307770/1453914953</t>
  </si>
  <si>
    <t>https://pbs.twimg.com/profile_banners/1707520656/1451500901</t>
  </si>
  <si>
    <t>https://pbs.twimg.com/profile_banners/3420692219/1439492652</t>
  </si>
  <si>
    <t>https://pbs.twimg.com/profile_banners/262313483/1428692154</t>
  </si>
  <si>
    <t>https://pbs.twimg.com/profile_banners/2285603406/1433181771</t>
  </si>
  <si>
    <t>https://pbs.twimg.com/profile_banners/310484365/1453806500</t>
  </si>
  <si>
    <t>https://pbs.twimg.com/profile_banners/719678256/1453007164</t>
  </si>
  <si>
    <t>https://pbs.twimg.com/profile_banners/53810249/1448487599</t>
  </si>
  <si>
    <t>https://pbs.twimg.com/profile_banners/3027659084/1445313201</t>
  </si>
  <si>
    <t>https://pbs.twimg.com/profile_banners/1421741052/1453367585</t>
  </si>
  <si>
    <t>https://pbs.twimg.com/profile_banners/1627983114/1452014746</t>
  </si>
  <si>
    <t>https://pbs.twimg.com/profile_banners/154939072/1444260122</t>
  </si>
  <si>
    <t>https://pbs.twimg.com/profile_banners/1559268727/1450572699</t>
  </si>
  <si>
    <t>https://pbs.twimg.com/profile_banners/389087288/1453520407</t>
  </si>
  <si>
    <t>https://pbs.twimg.com/profile_banners/2819873704/1416318232</t>
  </si>
  <si>
    <t>https://pbs.twimg.com/profile_banners/318879671/1350524411</t>
  </si>
  <si>
    <t>https://pbs.twimg.com/profile_banners/4591375948/1450977451</t>
  </si>
  <si>
    <t>https://pbs.twimg.com/profile_banners/373686060/1348712219</t>
  </si>
  <si>
    <t>https://pbs.twimg.com/profile_banners/36875020/1371194117</t>
  </si>
  <si>
    <t>https://pbs.twimg.com/profile_banners/590168938/1398291270</t>
  </si>
  <si>
    <t>https://pbs.twimg.com/profile_banners/3520178957/1452037288</t>
  </si>
  <si>
    <t>https://pbs.twimg.com/profile_banners/10228272/1451685818</t>
  </si>
  <si>
    <t>https://pbs.twimg.com/profile_banners/1622435492/1383668411</t>
  </si>
  <si>
    <t>https://pbs.twimg.com/profile_banners/1643136757/1379177594</t>
  </si>
  <si>
    <t>https://pbs.twimg.com/profile_banners/3359770632/1440682387</t>
  </si>
  <si>
    <t>https://pbs.twimg.com/profile_banners/27339092/1453980997</t>
  </si>
  <si>
    <t>https://pbs.twimg.com/profile_banners/474426804/1452960174</t>
  </si>
  <si>
    <t>https://pbs.twimg.com/profile_banners/1794879116/1449634273</t>
  </si>
  <si>
    <t>https://pbs.twimg.com/profile_banners/398732476/1453630254</t>
  </si>
  <si>
    <t>https://pbs.twimg.com/profile_banners/81684106/1440606303</t>
  </si>
  <si>
    <t>https://pbs.twimg.com/profile_banners/1488617503/1422599108</t>
  </si>
  <si>
    <t>https://pbs.twimg.com/profile_banners/3011741797/1423261921</t>
  </si>
  <si>
    <t>https://pbs.twimg.com/profile_banners/118575329/1444314627</t>
  </si>
  <si>
    <t>https://pbs.twimg.com/profile_banners/768145356/1405571008</t>
  </si>
  <si>
    <t>https://pbs.twimg.com/profile_banners/274082381/1416487315</t>
  </si>
  <si>
    <t>https://pbs.twimg.com/profile_banners/3189936510/1431190156</t>
  </si>
  <si>
    <t>https://pbs.twimg.com/profile_banners/507961651/1445461604</t>
  </si>
  <si>
    <t>https://pbs.twimg.com/profile_banners/542291870/1437193975</t>
  </si>
  <si>
    <t>https://pbs.twimg.com/profile_banners/18209387/1359643625</t>
  </si>
  <si>
    <t>https://pbs.twimg.com/profile_banners/246539863/1450492784</t>
  </si>
  <si>
    <t>https://pbs.twimg.com/profile_banners/345143529/1441757031</t>
  </si>
  <si>
    <t>https://pbs.twimg.com/profile_banners/920227776/1391747686</t>
  </si>
  <si>
    <t>https://pbs.twimg.com/profile_banners/2961775836/1423512541</t>
  </si>
  <si>
    <t>https://pbs.twimg.com/profile_banners/4727748526/1452448702</t>
  </si>
  <si>
    <t>https://pbs.twimg.com/profile_banners/318844899/1451423752</t>
  </si>
  <si>
    <t>https://pbs.twimg.com/profile_banners/3142778145/1428385777</t>
  </si>
  <si>
    <t>https://pbs.twimg.com/profile_banners/14864555/1373812704</t>
  </si>
  <si>
    <t>https://pbs.twimg.com/profile_banners/417723/1449977794</t>
  </si>
  <si>
    <t>https://pbs.twimg.com/profile_banners/4448721501/1449840858</t>
  </si>
  <si>
    <t>https://pbs.twimg.com/profile_banners/3366240790/1453914563</t>
  </si>
  <si>
    <t>https://pbs.twimg.com/profile_banners/1643437861/1430862219</t>
  </si>
  <si>
    <t>https://pbs.twimg.com/profile_banners/21061146/1389880026</t>
  </si>
  <si>
    <t>https://pbs.twimg.com/profile_banners/189271072/1453223172</t>
  </si>
  <si>
    <t>https://pbs.twimg.com/profile_banners/12425302/1398297129</t>
  </si>
  <si>
    <t>https://pbs.twimg.com/profile_banners/2354175390/1441664438</t>
  </si>
  <si>
    <t>https://pbs.twimg.com/profile_banners/285895715/1451387660</t>
  </si>
  <si>
    <t>https://pbs.twimg.com/profile_banners/2308409956/1404654474</t>
  </si>
  <si>
    <t>https://pbs.twimg.com/profile_banners/916051597/1365784676</t>
  </si>
  <si>
    <t>https://pbs.twimg.com/profile_banners/3256954668/1435349924</t>
  </si>
  <si>
    <t>https://pbs.twimg.com/profile_banners/3656213854/1442260535</t>
  </si>
  <si>
    <t>https://pbs.twimg.com/profile_banners/948532842/1444766344</t>
  </si>
  <si>
    <t>https://pbs.twimg.com/profile_banners/2225131633/1385913520</t>
  </si>
  <si>
    <t>https://pbs.twimg.com/profile_banners/4772798712/1453024326</t>
  </si>
  <si>
    <t>https://pbs.twimg.com/profile_banners/2242618897/1439572497</t>
  </si>
  <si>
    <t>https://pbs.twimg.com/profile_banners/83206053/1384110466</t>
  </si>
  <si>
    <t>https://pbs.twimg.com/profile_banners/1668042583/1429799127</t>
  </si>
  <si>
    <t>https://pbs.twimg.com/profile_banners/2912151370/1424926355</t>
  </si>
  <si>
    <t>https://pbs.twimg.com/profile_banners/57036569/1452946876</t>
  </si>
  <si>
    <t>https://pbs.twimg.com/profile_banners/37754656/1354307317</t>
  </si>
  <si>
    <t>https://pbs.twimg.com/profile_banners/44617318/1446506175</t>
  </si>
  <si>
    <t>https://pbs.twimg.com/profile_banners/30080919/1422205902</t>
  </si>
  <si>
    <t>https://pbs.twimg.com/profile_banners/61226587/1399910020</t>
  </si>
  <si>
    <t>https://pbs.twimg.com/profile_banners/4650934765/1451071234</t>
  </si>
  <si>
    <t>https://pbs.twimg.com/profile_banners/3111892924/1450295584</t>
  </si>
  <si>
    <t>https://pbs.twimg.com/profile_banners/4714990171/1452021853</t>
  </si>
  <si>
    <t>https://pbs.twimg.com/profile_banners/2149047069/1453920290</t>
  </si>
  <si>
    <t>https://pbs.twimg.com/profile_banners/255453481/1424734822</t>
  </si>
  <si>
    <t>https://pbs.twimg.com/profile_banners/104543549/1451656700</t>
  </si>
  <si>
    <t>https://pbs.twimg.com/profile_banners/621200829/1447004937</t>
  </si>
  <si>
    <t>https://pbs.twimg.com/profile_banners/2670235741/1406059273</t>
  </si>
  <si>
    <t>https://pbs.twimg.com/profile_banners/1463556884/1438398121</t>
  </si>
  <si>
    <t>https://pbs.twimg.com/profile_banners/545374110/1448249534</t>
  </si>
  <si>
    <t>https://pbs.twimg.com/profile_banners/3082055519/1441705281</t>
  </si>
  <si>
    <t>https://pbs.twimg.com/profile_banners/4597515508/1451633970</t>
  </si>
  <si>
    <t>https://pbs.twimg.com/profile_banners/318870034/1354914846</t>
  </si>
  <si>
    <t>https://pbs.twimg.com/profile_banners/587846745/1397079747</t>
  </si>
  <si>
    <t>https://pbs.twimg.com/profile_banners/2153665130/1442457107</t>
  </si>
  <si>
    <t>https://pbs.twimg.com/profile_banners/1344919338/1440002250</t>
  </si>
  <si>
    <t>https://pbs.twimg.com/profile_banners/4729602415/1452277719</t>
  </si>
  <si>
    <t>https://pbs.twimg.com/profile_banners/759676567/1453834075</t>
  </si>
  <si>
    <t>https://pbs.twimg.com/profile_banners/59340395/1442695283</t>
  </si>
  <si>
    <t>https://pbs.twimg.com/profile_banners/781306064/1447813245</t>
  </si>
  <si>
    <t>https://pbs.twimg.com/profile_banners/25073877/1451860567</t>
  </si>
  <si>
    <t>https://pbs.twimg.com/profile_banners/2168239484/1453847845</t>
  </si>
  <si>
    <t>https://pbs.twimg.com/profile_banners/3394104999/1451401794</t>
  </si>
  <si>
    <t>https://pbs.twimg.com/profile_banners/261907492/1425689768</t>
  </si>
  <si>
    <t>https://pbs.twimg.com/profile_banners/14389923/1398201452</t>
  </si>
  <si>
    <t>https://pbs.twimg.com/profile_banners/3039755246/1452376435</t>
  </si>
  <si>
    <t>https://pbs.twimg.com/profile_banners/1075639140/1424977314</t>
  </si>
  <si>
    <t>https://pbs.twimg.com/profile_banners/1499240299/1396290594</t>
  </si>
  <si>
    <t>https://pbs.twimg.com/profile_banners/1322618173/1425316820</t>
  </si>
  <si>
    <t>https://pbs.twimg.com/profile_banners/2926109253/1434123569</t>
  </si>
  <si>
    <t>https://pbs.twimg.com/profile_banners/87676970/1401574704</t>
  </si>
  <si>
    <t>https://pbs.twimg.com/profile_banners/16336224/1355415358</t>
  </si>
  <si>
    <t>https://pbs.twimg.com/profile_banners/17203795/1402707856</t>
  </si>
  <si>
    <t>https://pbs.twimg.com/profile_banners/3041775582/1435095257</t>
  </si>
  <si>
    <t>https://pbs.twimg.com/profile_banners/548741704/1376262410</t>
  </si>
  <si>
    <t>https://pbs.twimg.com/profile_banners/893323705/1453844972</t>
  </si>
  <si>
    <t>https://pbs.twimg.com/profile_banners/2779649272/1451154257</t>
  </si>
  <si>
    <t>https://pbs.twimg.com/profile_banners/117471865/1435809107</t>
  </si>
  <si>
    <t>https://pbs.twimg.com/profile_banners/4509998126/1449686973</t>
  </si>
  <si>
    <t>https://pbs.twimg.com/profile_banners/3654568639/1442972273</t>
  </si>
  <si>
    <t>https://pbs.twimg.com/profile_banners/2971593116/1420883065</t>
  </si>
  <si>
    <t>https://pbs.twimg.com/profile_banners/1212068311/1453171653</t>
  </si>
  <si>
    <t>https://pbs.twimg.com/profile_banners/24543748/1451318173</t>
  </si>
  <si>
    <t>https://pbs.twimg.com/profile_banners/3224403345/1442228127</t>
  </si>
  <si>
    <t>https://pbs.twimg.com/profile_banners/1732409862/1452563684</t>
  </si>
  <si>
    <t>https://pbs.twimg.com/profile_banners/57101671/1453822387</t>
  </si>
  <si>
    <t>https://pbs.twimg.com/profile_banners/378818066/1444677362</t>
  </si>
  <si>
    <t>https://pbs.twimg.com/profile_banners/1260674960/1402537135</t>
  </si>
  <si>
    <t>https://pbs.twimg.com/profile_banners/155425240/1426635412</t>
  </si>
  <si>
    <t>https://pbs.twimg.com/profile_banners/96829836/1412353651</t>
  </si>
  <si>
    <t>https://pbs.twimg.com/profile_banners/18278629/1449766955</t>
  </si>
  <si>
    <t>https://pbs.twimg.com/profile_banners/3975500359/1452747689</t>
  </si>
  <si>
    <t>https://pbs.twimg.com/profile_banners/2980723664/1425579452</t>
  </si>
  <si>
    <t>https://pbs.twimg.com/profile_banners/44350420/1440173148</t>
  </si>
  <si>
    <t>https://pbs.twimg.com/profile_banners/30995632/1363387268</t>
  </si>
  <si>
    <t>https://pbs.twimg.com/profile_banners/768870864/1421678005</t>
  </si>
  <si>
    <t>https://pbs.twimg.com/profile_banners/40296265/1453993530</t>
  </si>
  <si>
    <t>https://pbs.twimg.com/profile_banners/3019749140/1442198576</t>
  </si>
  <si>
    <t>https://pbs.twimg.com/profile_banners/115469748/1453272877</t>
  </si>
  <si>
    <t>https://pbs.twimg.com/profile_banners/3399445924/1442621038</t>
  </si>
  <si>
    <t>https://pbs.twimg.com/profile_banners/163066093/1369789062</t>
  </si>
  <si>
    <t>https://pbs.twimg.com/profile_banners/199348322/1404845317</t>
  </si>
  <si>
    <t>https://pbs.twimg.com/profile_banners/158667834/1453937259</t>
  </si>
  <si>
    <t>https://pbs.twimg.com/profile_banners/35135168/1441607345</t>
  </si>
  <si>
    <t>https://pbs.twimg.com/profile_banners/3433148488/1440484748</t>
  </si>
  <si>
    <t>https://pbs.twimg.com/profile_banners/2752696471/1408736208</t>
  </si>
  <si>
    <t>https://pbs.twimg.com/profile_banners/1316372436/1447743499</t>
  </si>
  <si>
    <t>https://pbs.twimg.com/profile_banners/19088665/1452013190</t>
  </si>
  <si>
    <t>https://pbs.twimg.com/profile_banners/25202933/1404608326</t>
  </si>
  <si>
    <t>https://pbs.twimg.com/profile_banners/885008287/1350595892</t>
  </si>
  <si>
    <t>https://pbs.twimg.com/profile_banners/169681852/1431561375</t>
  </si>
  <si>
    <t>https://pbs.twimg.com/profile_banners/2201290558/1453141301</t>
  </si>
  <si>
    <t>https://pbs.twimg.com/profile_banners/744211879/1451370620</t>
  </si>
  <si>
    <t>https://pbs.twimg.com/profile_banners/635691404/1446397459</t>
  </si>
  <si>
    <t>https://pbs.twimg.com/profile_banners/711588332/1350181921</t>
  </si>
  <si>
    <t>https://pbs.twimg.com/profile_banners/281211248/1411241300</t>
  </si>
  <si>
    <t>https://pbs.twimg.com/profile_banners/413075825/1419179016</t>
  </si>
  <si>
    <t>https://pbs.twimg.com/profile_banners/274890971/1451170863</t>
  </si>
  <si>
    <t>https://pbs.twimg.com/profile_banners/3345279557/1442189245</t>
  </si>
  <si>
    <t>https://pbs.twimg.com/profile_banners/2950405952/1452191041</t>
  </si>
  <si>
    <t>https://pbs.twimg.com/profile_banners/98805277/1399988021</t>
  </si>
  <si>
    <t>https://pbs.twimg.com/profile_banners/13058772/1446824368</t>
  </si>
  <si>
    <t>https://pbs.twimg.com/profile_banners/18082224/1445829376</t>
  </si>
  <si>
    <t>https://pbs.twimg.com/profile_banners/555541626/1453667123</t>
  </si>
  <si>
    <t>https://pbs.twimg.com/profile_banners/336384367/1453568746</t>
  </si>
  <si>
    <t>https://pbs.twimg.com/profile_banners/4376527065/1452736481</t>
  </si>
  <si>
    <t>https://pbs.twimg.com/profile_banners/2539908208/1416678700</t>
  </si>
  <si>
    <t>https://pbs.twimg.com/profile_banners/488020858/1401587913</t>
  </si>
  <si>
    <t>https://pbs.twimg.com/profile_banners/24090488/1401332305</t>
  </si>
  <si>
    <t>https://pbs.twimg.com/profile_banners/31238045/1451838308</t>
  </si>
  <si>
    <t>https://pbs.twimg.com/profile_banners/4643153684/1450959863</t>
  </si>
  <si>
    <t>https://pbs.twimg.com/profile_banners/4258613960/1447693235</t>
  </si>
  <si>
    <t>https://pbs.twimg.com/profile_banners/189448667/1448183389</t>
  </si>
  <si>
    <t>https://pbs.twimg.com/profile_banners/63759234/1449110886</t>
  </si>
  <si>
    <t>https://pbs.twimg.com/profile_banners/76381913/1357648865</t>
  </si>
  <si>
    <t>https://pbs.twimg.com/profile_banners/442061349/1377441644</t>
  </si>
  <si>
    <t>https://pbs.twimg.com/profile_banners/19294991/1449777705</t>
  </si>
  <si>
    <t>https://pbs.twimg.com/profile_banners/164072185/1369873506</t>
  </si>
  <si>
    <t>https://pbs.twimg.com/profile_banners/57637601/1401988781</t>
  </si>
  <si>
    <t>https://pbs.twimg.com/profile_banners/2888929369/1430141559</t>
  </si>
  <si>
    <t>https://pbs.twimg.com/profile_banners/31171669/1414680166</t>
  </si>
  <si>
    <t>https://pbs.twimg.com/profile_banners/2928016608/1419813344</t>
  </si>
  <si>
    <t>https://pbs.twimg.com/profile_banners/56443153/1450971477</t>
  </si>
  <si>
    <t>https://pbs.twimg.com/profile_banners/18734310/1453501646</t>
  </si>
  <si>
    <t>https://pbs.twimg.com/profile_banners/74269132/1449585694</t>
  </si>
  <si>
    <t>https://pbs.twimg.com/profile_banners/4320138625/1448173430</t>
  </si>
  <si>
    <t>https://pbs.twimg.com/profile_banners/1198594320/1393991928</t>
  </si>
  <si>
    <t>https://pbs.twimg.com/profile_banners/12136622/1398214121</t>
  </si>
  <si>
    <t>https://pbs.twimg.com/profile_banners/4710430434/1451943842</t>
  </si>
  <si>
    <t>https://pbs.twimg.com/profile_banners/445847609/1453659743</t>
  </si>
  <si>
    <t>https://pbs.twimg.com/profile_banners/139444891/1443722715</t>
  </si>
  <si>
    <t>https://pbs.twimg.com/profile_banners/2241658385/1444962686</t>
  </si>
  <si>
    <t>https://pbs.twimg.com/profile_banners/4646593796/1451010520</t>
  </si>
  <si>
    <t>https://pbs.twimg.com/profile_banners/2967410580/1433650758</t>
  </si>
  <si>
    <t>https://pbs.twimg.com/profile_banners/3256222738/1432048373</t>
  </si>
  <si>
    <t>https://pbs.twimg.com/profile_banners/2402207456/1447169242</t>
  </si>
  <si>
    <t>https://pbs.twimg.com/profile_banners/3233899798/1433934579</t>
  </si>
  <si>
    <t>https://pbs.twimg.com/profile_banners/182978734/1365188958</t>
  </si>
  <si>
    <t>https://pbs.twimg.com/profile_banners/19791281/1438978062</t>
  </si>
  <si>
    <t>https://pbs.twimg.com/profile_banners/2870475259/1430619279</t>
  </si>
  <si>
    <t>https://pbs.twimg.com/profile_banners/3418820953/1441142692</t>
  </si>
  <si>
    <t>https://pbs.twimg.com/profile_banners/596569548/1441141406</t>
  </si>
  <si>
    <t>https://pbs.twimg.com/profile_banners/22256515/1431778542</t>
  </si>
  <si>
    <t>https://pbs.twimg.com/profile_banners/25770215/1412376130</t>
  </si>
  <si>
    <t>https://pbs.twimg.com/profile_banners/27873356/1440780673</t>
  </si>
  <si>
    <t>https://pbs.twimg.com/profile_banners/206805411/1445277064</t>
  </si>
  <si>
    <t>https://pbs.twimg.com/profile_banners/418001625/1400706024</t>
  </si>
  <si>
    <t>https://pbs.twimg.com/profile_banners/810800743/1399057837</t>
  </si>
  <si>
    <t>https://pbs.twimg.com/profile_banners/628609286/1453899653</t>
  </si>
  <si>
    <t>https://pbs.twimg.com/profile_banners/2583449030/1451954686</t>
  </si>
  <si>
    <t>https://pbs.twimg.com/profile_banners/1666359548/1453324976</t>
  </si>
  <si>
    <t>https://pbs.twimg.com/profile_banners/379910019/1434466424</t>
  </si>
  <si>
    <t>https://pbs.twimg.com/profile_banners/47666896/1398259436</t>
  </si>
  <si>
    <t>https://pbs.twimg.com/profile_banners/18314089/1406046562</t>
  </si>
  <si>
    <t>https://pbs.twimg.com/profile_banners/2451833311/1402078563</t>
  </si>
  <si>
    <t>https://pbs.twimg.com/profile_banners/184859323/1444319228</t>
  </si>
  <si>
    <t>https://pbs.twimg.com/profile_banners/304497205/1362158279</t>
  </si>
  <si>
    <t>https://pbs.twimg.com/profile_banners/34777103/1407799885</t>
  </si>
  <si>
    <t>https://pbs.twimg.com/profile_banners/2557737722/1425314903</t>
  </si>
  <si>
    <t>https://pbs.twimg.com/profile_banners/24925573/1447092403</t>
  </si>
  <si>
    <t>https://pbs.twimg.com/profile_banners/291161196/1422784119</t>
  </si>
  <si>
    <t>https://pbs.twimg.com/profile_banners/94181926/1446664093</t>
  </si>
  <si>
    <t>https://pbs.twimg.com/profile_banners/2243015052/1441847395</t>
  </si>
  <si>
    <t>https://pbs.twimg.com/profile_banners/384564819/1452965378</t>
  </si>
  <si>
    <t>https://pbs.twimg.com/profile_banners/18361333/1403012550</t>
  </si>
  <si>
    <t>https://pbs.twimg.com/profile_banners/2936364564/1450730998</t>
  </si>
  <si>
    <t>https://pbs.twimg.com/profile_banners/318621428/1454005054</t>
  </si>
  <si>
    <t>https://pbs.twimg.com/profile_banners/37947138/1452022038</t>
  </si>
  <si>
    <t>https://pbs.twimg.com/profile_banners/64595219/1453493949</t>
  </si>
  <si>
    <t>https://pbs.twimg.com/profile_banners/3047349874/1441292147</t>
  </si>
  <si>
    <t>https://pbs.twimg.com/profile_banners/1945961114/1400081555</t>
  </si>
  <si>
    <t>https://pbs.twimg.com/profile_banners/23780454/1409937372</t>
  </si>
  <si>
    <t>https://pbs.twimg.com/profile_banners/233113285/1453993055</t>
  </si>
  <si>
    <t>https://pbs.twimg.com/profile_banners/2457005258/1398108337</t>
  </si>
  <si>
    <t>https://pbs.twimg.com/profile_banners/28041542/1436840404</t>
  </si>
  <si>
    <t>https://pbs.twimg.com/profile_banners/43912767/1444859985</t>
  </si>
  <si>
    <t>https://pbs.twimg.com/profile_banners/843691909/1453750534</t>
  </si>
  <si>
    <t>https://pbs.twimg.com/profile_banners/159724067/1435528767</t>
  </si>
  <si>
    <t>https://pbs.twimg.com/profile_banners/2239424418/1386695155</t>
  </si>
  <si>
    <t>https://pbs.twimg.com/profile_banners/141601913/1408115509</t>
  </si>
  <si>
    <t>https://pbs.twimg.com/profile_banners/59853964/1443477247</t>
  </si>
  <si>
    <t>https://pbs.twimg.com/profile_banners/3073622757/1451309021</t>
  </si>
  <si>
    <t>https://pbs.twimg.com/profile_banners/4345523654/1448374223</t>
  </si>
  <si>
    <t>https://pbs.twimg.com/profile_banners/3416100945/1452134864</t>
  </si>
  <si>
    <t>es</t>
  </si>
  <si>
    <t>de</t>
  </si>
  <si>
    <t>ca</t>
  </si>
  <si>
    <t>zh-cn</t>
  </si>
  <si>
    <t>pt</t>
  </si>
  <si>
    <t>en-gb</t>
  </si>
  <si>
    <t>ja</t>
  </si>
  <si>
    <t>http://pbs.twimg.com/profile_background_images/664843156353978368/LhmAZZuN.jpg</t>
  </si>
  <si>
    <t>http://pbs.twimg.com/profile_background_images/748908362/303accef8311c8e0a13066a3512d5521.jpeg</t>
  </si>
  <si>
    <t>http://pbs.twimg.com/profile_background_images/378800000099636097/51c77d277576abe1836c8407087045fb.jpeg</t>
  </si>
  <si>
    <t>http://abs.twimg.com/images/themes/theme18/bg.gif</t>
  </si>
  <si>
    <t>http://pbs.twimg.com/profile_background_images/378800000105522291/654bff4b6f0bfb098114af0eff097680.jpeg</t>
  </si>
  <si>
    <t>http://pbs.twimg.com/profile_background_images/378800000009141893/51e3d157aea4639b08eb0f487d3ba489.jpeg</t>
  </si>
  <si>
    <t>http://pbs.twimg.com/profile_background_images/448946070089773057/V5nmBB0W.jpeg</t>
  </si>
  <si>
    <t>http://pbs.twimg.com/profile_background_images/560855492394643457/XrdW2Wxs.jpeg</t>
  </si>
  <si>
    <t>http://pbs.twimg.com/profile_background_images/624335086553411584/eqN-ITBY.jpg</t>
  </si>
  <si>
    <t>http://pbs.twimg.com/profile_background_images/378800000157709521/IgZjvB7U.png</t>
  </si>
  <si>
    <t>http://pbs.twimg.com/profile_background_images/265511666/back4.jpg</t>
  </si>
  <si>
    <t>http://pbs.twimg.com/profile_background_images/550704654686773248/G3ejDY8f.png</t>
  </si>
  <si>
    <t>http://pbs.twimg.com/profile_background_images/630079371890393088/T1zdelOf.jpg</t>
  </si>
  <si>
    <t>http://pbs.twimg.com/profile_background_images/725524726/45a65c7dcc655eef938c9a9e4f3f564e.jpeg</t>
  </si>
  <si>
    <t>http://pbs.twimg.com/profile_background_images/378800000182802730/I2z8qQQd.jpeg</t>
  </si>
  <si>
    <t>http://pbs.twimg.com/profile_background_images/454358362423971840/xYq-dJ7X.jpeg</t>
  </si>
  <si>
    <t>http://pbs.twimg.com/profile_background_images/802650362/c3981032015b1ea7da5195c638740588.jpeg</t>
  </si>
  <si>
    <t>http://pbs.twimg.com/profile_background_images/17571078/batman-685_1024.jpg</t>
  </si>
  <si>
    <t>http://pbs.twimg.com/profile_background_images/401780716/407040_301954886513466_100000968702606_836199_1222111927_n.jpg</t>
  </si>
  <si>
    <t>http://pbs.twimg.com/profile_background_images/729485427/c79d36c405ffb16286be691027972586.jpeg</t>
  </si>
  <si>
    <t>http://pbs.twimg.com/profile_background_images/614123723507904513/RpSL2-NL.jpg</t>
  </si>
  <si>
    <t>http://pbs.twimg.com/profile_background_images/229088546/twitter_bg.jpg</t>
  </si>
  <si>
    <t>http://pbs.twimg.com/profile_background_images/544053336/Des_Moines_Wide.jpg</t>
  </si>
  <si>
    <t>http://pbs.twimg.com/profile_background_images/478687798245859330/xW-zJmuU.jpeg</t>
  </si>
  <si>
    <t>http://pbs.twimg.com/profile_background_images/378800000181182244/dXGYkd17.jpeg</t>
  </si>
  <si>
    <t>http://pbs.twimg.com/profile_background_images/880016920/c81f6ebfa96708a8d2f9444ff43811a3.jpeg</t>
  </si>
  <si>
    <t>http://pbs.twimg.com/profile_background_images/378800000101847049/7926d4be066e6ecb9c83d0749b39a9a5.jpeg</t>
  </si>
  <si>
    <t>http://pbs.twimg.com/profile_background_images/587702360152997888/iKXC7eZw.jpg</t>
  </si>
  <si>
    <t>http://pbs.twimg.com/profile_background_images/587351491318386689/784BYqoy.jpg</t>
  </si>
  <si>
    <t>http://pbs.twimg.com/profile_background_images/418593681/twitterbkgrd.jpg</t>
  </si>
  <si>
    <t>http://pbs.twimg.com/profile_background_images/694812182/6cc88dea8078550dc7949cbe3f69fb04.png</t>
  </si>
  <si>
    <t>http://pbs.twimg.com/profile_background_images/486015571415158787/78AcSse6.jpeg</t>
  </si>
  <si>
    <t>http://abs.twimg.com/images/themes/theme13/bg.gif</t>
  </si>
  <si>
    <t>http://pbs.twimg.com/profile_background_images/620856652/safw7su8fwumyipqq947.jpeg</t>
  </si>
  <si>
    <t>http://pbs.twimg.com/profile_background_images/610925018/x6686b3f924b9d9d69c7665e6f172912.png</t>
  </si>
  <si>
    <t>http://pbs.twimg.com/profile_background_images/433738326386831360/fb3CSTqQ.png</t>
  </si>
  <si>
    <t>http://pbs.twimg.com/profile_background_images/550184018658873344/gHZcNo9z.png</t>
  </si>
  <si>
    <t>http://pbs.twimg.com/profile_background_images/210322041/Hernando_de_Soto_Bridge_Memphis.jpg</t>
  </si>
  <si>
    <t>http://pbs.twimg.com/profile_background_images/89728339/lots-of-flowers.jpg</t>
  </si>
  <si>
    <t>http://pbs.twimg.com/profile_background_images/331289229/--_2_.jpg</t>
  </si>
  <si>
    <t>http://pbs.twimg.com/profile_background_images/643807717/hr3782bhckd830gca19u.jpeg</t>
  </si>
  <si>
    <t>http://pbs.twimg.com/profile_background_images/664597238/0da522d1a21c8f8cacc471e1e6263b80.jpeg</t>
  </si>
  <si>
    <t>http://pbs.twimg.com/profile_background_images/475811508635435008/jbS5fnuY.jpeg</t>
  </si>
  <si>
    <t>http://pbs.twimg.com/profile_background_images/495622148761726976/MfY_t12g.jpeg</t>
  </si>
  <si>
    <t>http://pbs.twimg.com/profile_background_images/84815064/xb3bda32c8db604688bf058d86effc93.png</t>
  </si>
  <si>
    <t>http://pbs.twimg.com/profile_background_images/162903559/spring_ball.jpg</t>
  </si>
  <si>
    <t>http://pbs.twimg.com/profile_background_images/437875367617900545/vyHWFG-E.jpeg</t>
  </si>
  <si>
    <t>http://pbs.twimg.com/profile_background_images/622124066296573952/XBiVzadq.jpg</t>
  </si>
  <si>
    <t>http://pbs.twimg.com/profile_background_images/646001548/z4og1jji83tcqepa8pa6.jpeg</t>
  </si>
  <si>
    <t>http://pbs.twimg.com/profile_background_images/760064101/da8e0770e0cf99dc8ab450d2407a640a.jpeg</t>
  </si>
  <si>
    <t>http://pbs.twimg.com/profile_background_images/908592/barcabarca.jpg</t>
  </si>
  <si>
    <t>http://pbs.twimg.com/profile_background_images/484805899207184385/1ct3Mrxl.jpeg</t>
  </si>
  <si>
    <t>http://pbs.twimg.com/profile_background_images/315484264/Twitter-BG_2_bg-image.jpg</t>
  </si>
  <si>
    <t>http://pbs.twimg.com/profile_background_images/378800000075744613/39bf1ce40ec4bb9f4345875fcfed3a76.png</t>
  </si>
  <si>
    <t>http://pbs.twimg.com/profile_background_images/573112679184773120/z90vMzMp.jpeg</t>
  </si>
  <si>
    <t>http://abs.twimg.com/images/themes/theme4/bg.gif</t>
  </si>
  <si>
    <t>http://pbs.twimg.com/profile_background_images/662872636/48kxz8a22mcb2i43ikxb.jpeg</t>
  </si>
  <si>
    <t>http://pbs.twimg.com/profile_background_images/310163593/TwitterBKG.gif</t>
  </si>
  <si>
    <t>http://pbs.twimg.com/profile_background_images/561514024/NWS_twitterbackground.jpg</t>
  </si>
  <si>
    <t>http://pbs.twimg.com/profile_background_images/451389902429491200/Rrlh09IC.png</t>
  </si>
  <si>
    <t>http://pbs.twimg.com/profile_background_images/569281945725460480/ecO8dK69.jpeg</t>
  </si>
  <si>
    <t>http://abs.twimg.com/images/themes/theme5/bg.gif</t>
  </si>
  <si>
    <t>http://pbs.twimg.com/profile_background_images/784785442/43948c5b041160cd119d63b02e12fae5.jpeg</t>
  </si>
  <si>
    <t>http://pbs.twimg.com/profile_background_images/622269395989966849/Xuh4Gojd.jpg</t>
  </si>
  <si>
    <t>http://pbs.twimg.com/profile_background_images/572453633/iphone_headphone_treble_clef.png</t>
  </si>
  <si>
    <t>http://pbs.twimg.com/profile_background_images/845018122/3073cb96182544d57872083124406ef5.jpeg</t>
  </si>
  <si>
    <t>http://pbs.twimg.com/profile_background_images/378800000082171218/b1d4ab7f31d59bb39ecf444f87c73ebc.jpeg</t>
  </si>
  <si>
    <t>http://pbs.twimg.com/profile_background_images/803963392/4ccd35438b42a7da37c20ebc15940e52.jpeg</t>
  </si>
  <si>
    <t>http://pbs.twimg.com/profile_background_images/378800000000499447/34782e8e50bb73fe6c23cbfe8a8260bb.png</t>
  </si>
  <si>
    <t>http://pbs.twimg.com/profile_background_images/437745515753504770/2sUQIdeU.jpeg</t>
  </si>
  <si>
    <t>http://pbs.twimg.com/profile_background_images/438532355/twit_pic_and_text.jpg</t>
  </si>
  <si>
    <t>http://pbs.twimg.com/profile_background_images/840685399/f5ed348cff1f74f28c698bc8c4151f8e.jpeg</t>
  </si>
  <si>
    <t>http://pbs.twimg.com/profile_background_images/221877544/bg-new.png</t>
  </si>
  <si>
    <t>http://pbs.twimg.com/profile_background_images/711697603/b87465057cabfe5410d7902fcad208fd.jpeg</t>
  </si>
  <si>
    <t>http://pbs.twimg.com/profile_background_images/46177232/DSC05648.JPG</t>
  </si>
  <si>
    <t>http://pbs.twimg.com/profile_background_images/378800000057326351/4e8062512756f55fa7853e0c56a4774c.png</t>
  </si>
  <si>
    <t>http://pbs.twimg.com/profile_background_images/201576429/Photo_of_Heroes.jpg</t>
  </si>
  <si>
    <t>http://pbs.twimg.com/profile_background_images/415975446/tiger2.jpg</t>
  </si>
  <si>
    <t>http://pbs.twimg.com/profile_background_images/616323071/tbuxvs9thmjfpqpyfygd.jpeg</t>
  </si>
  <si>
    <t>http://pbs.twimg.com/profile_background_images/431860085652873216/eHRLsgSZ.jpeg</t>
  </si>
  <si>
    <t>http://pbs.twimg.com/profile_background_images/467623200/57658317_2f318670.png</t>
  </si>
  <si>
    <t>http://pbs.twimg.com/profile_background_images/636266926/4dka4wun2lepo9rnylxo.jpeg</t>
  </si>
  <si>
    <t>http://abs.twimg.com/images/themes/theme17/bg.gif</t>
  </si>
  <si>
    <t>http://pbs.twimg.com/profile_background_images/691729212596707328/Mdnn04_y.jpg</t>
  </si>
  <si>
    <t>http://pbs.twimg.com/profile_background_images/378800000025117773/6bee22afdc82878cc1bddec7c385fd8a.jpeg</t>
  </si>
  <si>
    <t>http://pbs.twimg.com/profile_background_images/692056193095700480/qfKxuV-I.jpg</t>
  </si>
  <si>
    <t>http://pbs.twimg.com/profile_background_images/530021613/trump_scotland__43_of_70_cc.jpg</t>
  </si>
  <si>
    <t>http://pbs.twimg.com/profile_background_images/681857217776062465/6qe_GJ1S.jpg</t>
  </si>
  <si>
    <t>http://pbs.twimg.com/profile_background_images/2414389/site_background.gif</t>
  </si>
  <si>
    <t>http://pbs.twimg.com/profile_background_images/450703879902990336/oJAgBriL.png</t>
  </si>
  <si>
    <t>http://pbs.twimg.com/profile_background_images/378800000176688676/jrVzRKet.jpeg</t>
  </si>
  <si>
    <t>http://pbs.twimg.com/profile_background_images/717982142/07d49a19a8c1a62082fc6bda88d93187.jpeg</t>
  </si>
  <si>
    <t>http://pbs.twimg.com/profile_background_images/135054084/oily_mud-small.jpg</t>
  </si>
  <si>
    <t>http://pbs.twimg.com/profile_background_images/452227736166100992/PFnt1vN2.jpeg</t>
  </si>
  <si>
    <t>http://pbs.twimg.com/profile_background_images/378800000067581254/5e2456e630f919d4344fc4d7067077ac.jpeg</t>
  </si>
  <si>
    <t>http://pbs.twimg.com/profile_background_images/469920501/FNX_TWITTER_BG.jpg</t>
  </si>
  <si>
    <t>http://pbs.twimg.com/profile_background_images/880390447/4cf376749abce285125733162ace3226.jpeg</t>
  </si>
  <si>
    <t>http://pbs.twimg.com/profile_background_images/814646450/ebaaa9f989a38f17fb2330bb4268eb33.jpeg</t>
  </si>
  <si>
    <t>http://pbs.twimg.com/profile_background_images/356505669/x2_6035908.png</t>
  </si>
  <si>
    <t>http://pbs.twimg.com/profile_background_images/140853582/wwbackground.png</t>
  </si>
  <si>
    <t>http://pbs.twimg.com/profile_background_images/539348714/LOCAL15HD.jpg</t>
  </si>
  <si>
    <t>http://pbs.twimg.com/profile_background_images/665844719/895588dac205db31e6846244f321f83c.jpeg</t>
  </si>
  <si>
    <t>http://pbs.twimg.com/profile_background_images/378800000165928605/_szgTKNe.png</t>
  </si>
  <si>
    <t>http://pbs.twimg.com/profile_background_images/850172055/5b537fa174f882e662b5b5a761d19bc8.jpeg</t>
  </si>
  <si>
    <t>http://pbs.twimg.com/profile_background_images/378800000178079363/I1Bha6eL.jpeg</t>
  </si>
  <si>
    <t>http://pbs.twimg.com/profile_background_images/629172728877035520/1jay5ddI.jpg</t>
  </si>
  <si>
    <t>http://pbs.twimg.com/profile_background_images/378800000066911179/f565f9dbec98e2daf34a5cd3ed26c0bd.jpeg</t>
  </si>
  <si>
    <t>http://pbs.twimg.com/profile_background_images/686315594/fed3392af4d2a260c3a12d664342a8fe.png</t>
  </si>
  <si>
    <t>http://pbs.twimg.com/profile_background_images/598638360937115648/27kqtbPl.jpg</t>
  </si>
  <si>
    <t>http://pbs.twimg.com/profile_background_images/684175456/21c9e823c5c673242f52b18fe99a9d76.jpeg</t>
  </si>
  <si>
    <t>http://pbs.twimg.com/profile_background_images/590907223758372864/hj5xdzIR.jpg</t>
  </si>
  <si>
    <t>http://pbs.twimg.com/profile_background_images/378800000124371061/8ebbde3da1d62469fb04720724bd3206.jpeg</t>
  </si>
  <si>
    <t>http://pbs.twimg.com/profile_background_images/473227194/TwitterBG_LinkedIn_Design_BG.jpg</t>
  </si>
  <si>
    <t>http://pbs.twimg.com/profile_background_images/116877937/PHOTOGRAPHYRS.jpg</t>
  </si>
  <si>
    <t>http://pbs.twimg.com/profile_background_images/679151711/5515b9745963cdcb96647cf7bb5fb5d9.jpeg</t>
  </si>
  <si>
    <t>http://pbs.twimg.com/profile_background_images/696334472/d70d63cc3ecc41156f70a4f5b5980f93.jpeg</t>
  </si>
  <si>
    <t>http://pbs.twimg.com/profile_background_images/790954040/5d0618a7927cbe4c4c937bf5c4dfc3e7.jpeg</t>
  </si>
  <si>
    <t>http://pbs.twimg.com/profile_background_images/448938133/pop_king.png</t>
  </si>
  <si>
    <t>http://pbs.twimg.com/profile_background_images/376634102/chantel.jpg</t>
  </si>
  <si>
    <t>http://abs.twimg.com/images/themes/theme6/bg.gif</t>
  </si>
  <si>
    <t>http://pbs.twimg.com/profile_background_images/800168072/76bb155d22aba1d282a551ea02720964.jpeg</t>
  </si>
  <si>
    <t>http://pbs.twimg.com/profile_background_images/385862014/OTA_Logo_Transparent.gif</t>
  </si>
  <si>
    <t>http://pbs.twimg.com/profile_background_images/709694338/ecdd0ddb8587c0b26d157823e57fa957.png</t>
  </si>
  <si>
    <t>http://pbs.twimg.com/profile_background_images/433254331622494208/pAPTEf3W.jpeg</t>
  </si>
  <si>
    <t>http://pbs.twimg.com/profile_background_images/555799198155538432/ramnd-lg.png</t>
  </si>
  <si>
    <t>http://pbs.twimg.com/profile_background_images/378800000101625949/278b820c1c874170c545366c99877cfe.jpeg</t>
  </si>
  <si>
    <t>http://pbs.twimg.com/profile_background_images/671216733/7ca45fd779643106234150984699b168.jpeg</t>
  </si>
  <si>
    <t>http://pbs.twimg.com/profile_background_images/87847485/cititwittermaster.gif</t>
  </si>
  <si>
    <t>http://pbs.twimg.com/profile_background_images/389686344/cupcakes-1629.jpg</t>
  </si>
  <si>
    <t>http://pbs.twimg.com/profile_background_images/378800000039969777/bc9c81e613cb05b42dddd048d2d688f2.jpeg</t>
  </si>
  <si>
    <t>http://pbs.twimg.com/profile_background_images/631457309974114304/TIVuT0_d.jpg</t>
  </si>
  <si>
    <t>http://pbs.twimg.com/profile_background_images/571275469/foo70vgzn0q5t92mw0f7.jpeg</t>
  </si>
  <si>
    <t>http://pbs.twimg.com/profile_background_images/605269843/s49z4i2jderx5tybx0p5.jpeg</t>
  </si>
  <si>
    <t>http://pbs.twimg.com/profile_background_images/547059574134435840/CSKGuK8W.png</t>
  </si>
  <si>
    <t>http://pbs.twimg.com/profile_background_images/443814978517086208/4-j5JOT3.jpeg</t>
  </si>
  <si>
    <t>http://pbs.twimg.com/profile_background_images/482663333586169858/m5TV6MHT.jpeg</t>
  </si>
  <si>
    <t>http://pbs.twimg.com/profile_background_images/378800000113122435/43579eec5fba67f067fa22ab5e42af11.jpeg</t>
  </si>
  <si>
    <t>http://pbs.twimg.com/profile_background_images/27711366/mcswain_bg.jpg</t>
  </si>
  <si>
    <t>http://pbs.twimg.com/profile_background_images/378800000101716305/5a5425719f6e87bc011e7caab7b1728e.jpeg</t>
  </si>
  <si>
    <t>http://pbs.twimg.com/profile_background_images/11965051/coale_background.png</t>
  </si>
  <si>
    <t>http://pbs.twimg.com/profile_background_images/378800000123691235/d2d289a825007d563e8642d7d5ee39bf.jpeg</t>
  </si>
  <si>
    <t>http://pbs.twimg.com/profile_background_images/539528037021126657/h-NdD9QO.jpeg</t>
  </si>
  <si>
    <t>http://pbs.twimg.com/profile_background_images/378800000025528076/7d036d3396cee69df87bdaa312b578a5.jpeg</t>
  </si>
  <si>
    <t>http://pbs.twimg.com/profile_background_images/378800000105470675/f4f952a809f3c2c2543ff828e7cf2b3a.jpeg</t>
  </si>
  <si>
    <t>http://pbs.twimg.com/profile_background_images/795341256/59cb4b55108ea49928d5a1a909dd5b97.jpeg</t>
  </si>
  <si>
    <t>http://pbs.twimg.com/profile_background_images/699523443/ac8167a00953db69620c99aa14e87d3f.jpeg</t>
  </si>
  <si>
    <t>http://pbs.twimg.com/profile_background_images/378800000162121945/A2HCqMrd.png</t>
  </si>
  <si>
    <t>http://pbs.twimg.com/profile_background_images/502832717885472768/YqZJlhFa.jpeg</t>
  </si>
  <si>
    <t>http://pbs.twimg.com/profile_background_images/597793736043565056/3FCkm-Hg.jpg</t>
  </si>
  <si>
    <t>http://pbs.twimg.com/profile_background_images/318031983/SummerCraveTwitter.gif</t>
  </si>
  <si>
    <t>http://pbs.twimg.com/profile_background_images/26949847/abplaidhearts.br.jpg</t>
  </si>
  <si>
    <t>http://pbs.twimg.com/profile_background_images/668352918/0a60b69310148033ead4082dfd279764.jpeg</t>
  </si>
  <si>
    <t>http://pbs.twimg.com/profile_background_images/151436355/Wyatt_Twitter_Bkgrnd.jpg</t>
  </si>
  <si>
    <t>http://pbs.twimg.com/profile_background_images/501840709956030464/4_qZcXYK.jpeg</t>
  </si>
  <si>
    <t>http://pbs.twimg.com/profile_background_images/395258944/Winstar-Desktop-Players-Club-2.jpg</t>
  </si>
  <si>
    <t>http://pbs.twimg.com/profile_images/684043788747145217/SF-hpVr3_normal.jpg</t>
  </si>
  <si>
    <t>http://abs.twimg.com/sticky/default_profile_images/default_profile_4_normal.png</t>
  </si>
  <si>
    <t>http://pbs.twimg.com/profile_images/681586410588012544/U4KrSgmP_normal.jpg</t>
  </si>
  <si>
    <t>http://pbs.twimg.com/profile_images/445938549171294209/I3eW67fP_normal.jpeg</t>
  </si>
  <si>
    <t>http://pbs.twimg.com/profile_images/3028292468/89eb4327d4470f4b0b711e977e3d801a_normal.jpeg</t>
  </si>
  <si>
    <t>http://pbs.twimg.com/profile_images/471350614132129793/NCDCFXva_normal.jpeg</t>
  </si>
  <si>
    <t>http://pbs.twimg.com/profile_images/610480731341455360/kasGkIHs_normal.png</t>
  </si>
  <si>
    <t>http://pbs.twimg.com/profile_images/458692077853765632/q-8pnteg_normal.jpeg</t>
  </si>
  <si>
    <t>http://pbs.twimg.com/profile_images/686644569815945216/FR0MXRKu_normal.jpg</t>
  </si>
  <si>
    <t>http://pbs.twimg.com/profile_images/686707166208593920/PWoB2RnK_normal.jpg</t>
  </si>
  <si>
    <t>http://pbs.twimg.com/profile_images/659817953248935936/2UQYvO-h_normal.png</t>
  </si>
  <si>
    <t>http://pbs.twimg.com/profile_images/461515655376695296/cP23d9Za_normal.jpeg</t>
  </si>
  <si>
    <t>http://pbs.twimg.com/profile_images/606545835950612480/468hjI4b_normal.png</t>
  </si>
  <si>
    <t>http://pbs.twimg.com/profile_images/684447041775398912/3NiicVvC_normal.jpg</t>
  </si>
  <si>
    <t>http://pbs.twimg.com/profile_images/420633065770070017/Nm4MVGa8_normal.jpeg</t>
  </si>
  <si>
    <t>http://pbs.twimg.com/profile_images/415411083411599361/bmcSeVpN_normal.jpeg</t>
  </si>
  <si>
    <t>http://pbs.twimg.com/profile_images/378800000194427531/11d1ff7e53d3f7db6148da4e42a48e01_normal.jpeg</t>
  </si>
  <si>
    <t>http://pbs.twimg.com/profile_images/656542608894750720/g_hNenbA_normal.jpg</t>
  </si>
  <si>
    <t>http://pbs.twimg.com/profile_images/1385045175/logo2_normal.jpg</t>
  </si>
  <si>
    <t>http://pbs.twimg.com/profile_images/1340555405/Union___City2__2__normal.jpg</t>
  </si>
  <si>
    <t>http://abs.twimg.com/sticky/default_profile_images/default_profile_3_normal.png</t>
  </si>
  <si>
    <t>http://pbs.twimg.com/profile_images/616708349527076869/df6DcIhD_normal.jpg</t>
  </si>
  <si>
    <t>http://abs.twimg.com/sticky/default_profile_images/default_profile_5_normal.png</t>
  </si>
  <si>
    <t>http://pbs.twimg.com/profile_images/692779649097551873/R0zRnLOL_normal.jpg</t>
  </si>
  <si>
    <t>http://pbs.twimg.com/profile_images/682591230497320960/Ii0qIPpq_normal.jpg</t>
  </si>
  <si>
    <t>http://pbs.twimg.com/profile_images/478948878394195969/Wc_yzSCZ_normal.jpeg</t>
  </si>
  <si>
    <t>http://pbs.twimg.com/profile_images/627869118985830400/O9exD9Yh_normal.png</t>
  </si>
  <si>
    <t>http://pbs.twimg.com/profile_images/664124143814750208/NNcigE7z_normal.jpg</t>
  </si>
  <si>
    <t>http://pbs.twimg.com/profile_images/431595824863129600/nlsk3umW_normal.jpeg</t>
  </si>
  <si>
    <t>http://pbs.twimg.com/profile_images/692745959525085184/LrFq0lht_normal.jpg</t>
  </si>
  <si>
    <t>http://pbs.twimg.com/profile_images/2917533440/b20502537260bc49b9fa2ef41aac986a_normal.jpeg</t>
  </si>
  <si>
    <t>http://pbs.twimg.com/profile_images/3308561474/d1a7f580c1621ec14563104e04f06178_normal.jpeg</t>
  </si>
  <si>
    <t>http://pbs.twimg.com/profile_images/603887900527173632/A9PGH6Nq_normal.jpg</t>
  </si>
  <si>
    <t>http://pbs.twimg.com/profile_images/425710292660535296/qovLKIAT_normal.png</t>
  </si>
  <si>
    <t>http://pbs.twimg.com/profile_images/458810995385720832/8E7evbKk_normal.jpeg</t>
  </si>
  <si>
    <t>http://pbs.twimg.com/profile_images/627109243691249664/T8R35iYY_normal.jpg</t>
  </si>
  <si>
    <t>http://pbs.twimg.com/profile_images/584519502894866432/ldvhcfo8_normal.jpg</t>
  </si>
  <si>
    <t>http://pbs.twimg.com/profile_images/584520077535350784/Zm5rNysW_normal.jpg</t>
  </si>
  <si>
    <t>http://pbs.twimg.com/profile_images/430800840199114752/G3JowWLm_normal.jpeg</t>
  </si>
  <si>
    <t>http://pbs.twimg.com/profile_images/584919124070903808/o2keP9e9_normal.jpg</t>
  </si>
  <si>
    <t>http://pbs.twimg.com/profile_images/378800000760082326/9d592ced59e1d5654ff269dd93ec879d_normal.png</t>
  </si>
  <si>
    <t>http://pbs.twimg.com/profile_images/688164102699495424/2SaJPxQJ_normal.jpg</t>
  </si>
  <si>
    <t>http://pbs.twimg.com/profile_images/653912339599634432/tsmEdCuf_normal.jpg</t>
  </si>
  <si>
    <t>http://pbs.twimg.com/profile_images/597095222129074178/COl1Zyl1_normal.jpg</t>
  </si>
  <si>
    <t>http://pbs.twimg.com/profile_images/687013822335324160/NsCk35Nl_normal.jpg</t>
  </si>
  <si>
    <t>http://pbs.twimg.com/profile_images/642370674879778816/GKzixheZ_normal.jpg</t>
  </si>
  <si>
    <t>http://pbs.twimg.com/profile_images/625167267773321216/hfepVToX_normal.jpg</t>
  </si>
  <si>
    <t>http://pbs.twimg.com/profile_images/662519284736880640/gKQBUVol_normal.jpg</t>
  </si>
  <si>
    <t>http://pbs.twimg.com/profile_images/500098482477477889/rGviAMGu_normal.jpeg</t>
  </si>
  <si>
    <t>http://pbs.twimg.com/profile_images/653601126424690688/wgHF2QBo_normal.jpg</t>
  </si>
  <si>
    <t>http://pbs.twimg.com/profile_images/690219045900161024/ctqdpP9p_normal.jpg</t>
  </si>
  <si>
    <t>http://pbs.twimg.com/profile_images/613667040264491008/u6JZrp68_normal.jpg</t>
  </si>
  <si>
    <t>http://pbs.twimg.com/profile_images/618397125525635072/3FhBK0Ej_normal.jpg</t>
  </si>
  <si>
    <t>http://pbs.twimg.com/profile_images/2192049390/Des_Moines_Wide_normal.jpg</t>
  </si>
  <si>
    <t>http://pbs.twimg.com/profile_images/478705015041712128/BpM9m5yT_normal.jpeg</t>
  </si>
  <si>
    <t>http://pbs.twimg.com/profile_images/646535108745281537/LxRQoFXr_normal.png</t>
  </si>
  <si>
    <t>http://pbs.twimg.com/profile_images/590556800971313153/zUdt5pyi_normal.jpg</t>
  </si>
  <si>
    <t>http://pbs.twimg.com/profile_images/684041315538087936/NnAmOVOu_normal.jpg</t>
  </si>
  <si>
    <t>http://pbs.twimg.com/profile_images/430600723491872768/VkY7cJ0D_normal.png</t>
  </si>
  <si>
    <t>http://pbs.twimg.com/profile_images/463627039526764545/FjviZEYd_normal.jpeg</t>
  </si>
  <si>
    <t>http://pbs.twimg.com/profile_images/541812846602878976/O2INfN6H_normal.jpeg</t>
  </si>
  <si>
    <t>http://pbs.twimg.com/profile_images/661932407679913984/iZWSjm78_normal.png</t>
  </si>
  <si>
    <t>http://pbs.twimg.com/profile_images/646797454214479872/IdXCjTh1_normal.jpg</t>
  </si>
  <si>
    <t>http://pbs.twimg.com/profile_images/539790429017735168/N7ffE_78_normal.jpeg</t>
  </si>
  <si>
    <t>http://pbs.twimg.com/profile_images/677990861867716610/5Hwtfq6q_normal.jpg</t>
  </si>
  <si>
    <t>http://pbs.twimg.com/profile_images/691514872622743553/imA5oXrC_normal.jpg</t>
  </si>
  <si>
    <t>http://pbs.twimg.com/profile_images/689848875109122048/7l86h_MI_normal.jpg</t>
  </si>
  <si>
    <t>http://pbs.twimg.com/profile_images/587702853139091457/p07CClBe_normal.jpg</t>
  </si>
  <si>
    <t>http://pbs.twimg.com/profile_images/587351567285620736/dvjeys76_normal.jpg</t>
  </si>
  <si>
    <t>http://pbs.twimg.com/profile_images/2516512784/xudqqy0mj1qv1jllwmwb_normal.jpeg</t>
  </si>
  <si>
    <t>http://pbs.twimg.com/profile_images/3427064722/33b4da2b69e7fc83aa53be67532e105c_normal.jpeg</t>
  </si>
  <si>
    <t>http://pbs.twimg.com/profile_images/614082565679489024/Ea5Wvuq8_normal.jpg</t>
  </si>
  <si>
    <t>http://pbs.twimg.com/profile_images/440921389877321729/nS_PvgB__normal.jpeg</t>
  </si>
  <si>
    <t>http://pbs.twimg.com/profile_images/638511114658168832/4X3b3y9U_normal.jpg</t>
  </si>
  <si>
    <t>http://pbs.twimg.com/profile_images/572299625236971520/Gne7epUM_normal.jpeg</t>
  </si>
  <si>
    <t>http://pbs.twimg.com/profile_images/378800000157815513/d8b1531a5e13f537a854a2b046fe6f8b_normal.png</t>
  </si>
  <si>
    <t>http://pbs.twimg.com/profile_images/586009433563471874/W7Sb7n63_normal.jpg</t>
  </si>
  <si>
    <t>http://pbs.twimg.com/profile_images/682297875578130432/XzlBLo4-_normal.jpg</t>
  </si>
  <si>
    <t>http://pbs.twimg.com/profile_images/680549392831545346/t_uTUO-3_normal.jpg</t>
  </si>
  <si>
    <t>http://pbs.twimg.com/profile_images/671567647784353793/Z5KJavQ1_normal.jpg</t>
  </si>
  <si>
    <t>http://pbs.twimg.com/profile_images/607247561196371968/Fkd-Lp8M_normal.jpg</t>
  </si>
  <si>
    <t>http://pbs.twimg.com/profile_images/465913278565449728/dZZNhd6S_normal.jpeg</t>
  </si>
  <si>
    <t>http://pbs.twimg.com/profile_images/469939588559929345/4tRJf65U_normal.jpeg</t>
  </si>
  <si>
    <t>http://pbs.twimg.com/profile_images/684603272875868161/Q5l1RoYT_normal.jpg</t>
  </si>
  <si>
    <t>http://pbs.twimg.com/profile_images/685195212621234176/abQ4HfIu_normal.jpg</t>
  </si>
  <si>
    <t>http://pbs.twimg.com/profile_images/658705049636368384/FipJXjTV_normal.jpg</t>
  </si>
  <si>
    <t>http://pbs.twimg.com/profile_images/433707028125454336/NsOSSCge_normal.png</t>
  </si>
  <si>
    <t>http://pbs.twimg.com/profile_images/616047605148037120/D7SvGboz_normal.jpg</t>
  </si>
  <si>
    <t>http://pbs.twimg.com/profile_images/93656778/DSCF0025_Fixed_2_MA12114567-0062_normal.Jpg</t>
  </si>
  <si>
    <t>http://pbs.twimg.com/profile_images/1249562563/memphis_normal.jpg</t>
  </si>
  <si>
    <t>http://pbs.twimg.com/profile_images/1034559294/coupon_site_logo_normal.JPG</t>
  </si>
  <si>
    <t>http://pbs.twimg.com/profile_images/1546113792/--_2__normal.jpg</t>
  </si>
  <si>
    <t>http://pbs.twimg.com/profile_images/688857368801574912/qicGFA8G_normal.jpg</t>
  </si>
  <si>
    <t>http://pbs.twimg.com/profile_images/1704971648/chocolate_berry_normal.jpg</t>
  </si>
  <si>
    <t>http://pbs.twimg.com/profile_images/688886539544309761/JN0tLEMN_normal.jpg</t>
  </si>
  <si>
    <t>http://pbs.twimg.com/profile_images/3361016495/8cf8382f30e5ac444ec5b485b9f4b0fc_normal.jpeg</t>
  </si>
  <si>
    <t>http://pbs.twimg.com/profile_images/689581655191789568/vS0dBcXk_normal.png</t>
  </si>
  <si>
    <t>http://pbs.twimg.com/profile_images/475811154174832642/w-JdLsXv_normal.jpeg</t>
  </si>
  <si>
    <t>http://pbs.twimg.com/profile_images/378800000635471052/7944136bb0f1412857001e225582332e_normal.jpeg</t>
  </si>
  <si>
    <t>http://pbs.twimg.com/profile_images/691541203783938048/6uUdBE46_normal.jpg</t>
  </si>
  <si>
    <t>http://pbs.twimg.com/profile_images/119681754/KEXP-Logo_eq_Square_73x73_normal.gif</t>
  </si>
  <si>
    <t>http://pbs.twimg.com/profile_images/609543385297256448/L-d6x4R9_normal.jpg</t>
  </si>
  <si>
    <t>http://pbs.twimg.com/profile_images/645976333185511425/KXb670Kd_normal.jpg</t>
  </si>
  <si>
    <t>http://pbs.twimg.com/profile_images/690366246412537856/dhVyawpA_normal.jpg</t>
  </si>
  <si>
    <t>http://pbs.twimg.com/profile_images/469132567841484800/GAX2P4T2_normal.jpeg</t>
  </si>
  <si>
    <t>http://pbs.twimg.com/profile_images/1720948574/bastiat-pic1_normal.jpg</t>
  </si>
  <si>
    <t>http://pbs.twimg.com/profile_images/691668627406323712/GXfLePYk_normal.jpg</t>
  </si>
  <si>
    <t>http://pbs.twimg.com/profile_images/637026241036443648/tl05ngV1_normal.jpg</t>
  </si>
  <si>
    <t>http://pbs.twimg.com/profile_images/611894663516160000/62IoN5YW_normal.png</t>
  </si>
  <si>
    <t>http://abs.twimg.com/sticky/default_profile_images/default_profile_2_normal.png</t>
  </si>
  <si>
    <t>http://pbs.twimg.com/profile_images/692715604579516417/qskT_yyM_normal.jpg</t>
  </si>
  <si>
    <t>http://pbs.twimg.com/profile_images/1925007414/FMTalk_Twitter_Logo_normal.jpg</t>
  </si>
  <si>
    <t>http://pbs.twimg.com/profile_images/604030292421140480/tindH_qU_normal.jpg</t>
  </si>
  <si>
    <t>http://pbs.twimg.com/profile_images/692081747954122752/4jqhHmbE_normal.jpg</t>
  </si>
  <si>
    <t>http://pbs.twimg.com/profile_images/651699081329381376/SW98DT1o_normal.jpg</t>
  </si>
  <si>
    <t>http://abs.twimg.com/sticky/default_profile_images/default_profile_6_normal.png</t>
  </si>
  <si>
    <t>http://pbs.twimg.com/profile_images/378800000507102635/a1288a2cb742f8e27a52bbb313dfd98a_normal.jpeg</t>
  </si>
  <si>
    <t>http://pbs.twimg.com/profile_images/650382005314658304/pLQ7tyd0_normal.jpg</t>
  </si>
  <si>
    <t>http://pbs.twimg.com/profile_images/675773110973538304/nDnt6B6A_normal.jpg</t>
  </si>
  <si>
    <t>http://pbs.twimg.com/profile_images/2263449000/photo_normal.jpg</t>
  </si>
  <si>
    <t>http://pbs.twimg.com/profile_images/602526510/3230463116_ee069734ef_o_normal.jpg</t>
  </si>
  <si>
    <t>http://pbs.twimg.com/profile_images/378800000299678326/0e397ef01c7bc30f86e2de8863b8459a_normal.jpeg</t>
  </si>
  <si>
    <t>http://pbs.twimg.com/profile_images/2793815428/cd9d61cf431206fad908057f5f1e60ac_normal.png</t>
  </si>
  <si>
    <t>http://pbs.twimg.com/profile_images/2793829309/cd9d61cf431206fad908057f5f1e60ac_normal.png</t>
  </si>
  <si>
    <t>http://pbs.twimg.com/profile_images/455512979744620545/0-6Iusm4_normal.jpeg</t>
  </si>
  <si>
    <t>http://pbs.twimg.com/profile_images/670261082041114624/46-qGyq8_normal.jpg</t>
  </si>
  <si>
    <t>http://pbs.twimg.com/profile_images/458962520036761600/XhTzzaRg_normal.jpeg</t>
  </si>
  <si>
    <t>http://pbs.twimg.com/profile_images/498676387671060480/bhI-BBjd_normal.jpeg</t>
  </si>
  <si>
    <t>http://pbs.twimg.com/profile_images/527455401592107009/e9piiNJx_normal.jpeg</t>
  </si>
  <si>
    <t>http://pbs.twimg.com/profile_images/686399330891083776/m8SNz0i1_normal.jpg</t>
  </si>
  <si>
    <t>http://pbs.twimg.com/profile_images/671941076954046464/s-QGJoIY_normal.jpg</t>
  </si>
  <si>
    <t>http://pbs.twimg.com/profile_images/631902644257198080/L1iY4Mcd_normal.jpg</t>
  </si>
  <si>
    <t>http://pbs.twimg.com/profile_images/378800000435502240/fb3e0986244a8a41bfbfbd7973f9c0e3_normal.png</t>
  </si>
  <si>
    <t>http://pbs.twimg.com/profile_images/605434436490919936/R_hGjd-T_normal.jpg</t>
  </si>
  <si>
    <t>http://pbs.twimg.com/profile_images/688678725785796608/kKGQcMfV_normal.jpg</t>
  </si>
  <si>
    <t>http://pbs.twimg.com/profile_images/688588185383735296/wAL_ewUP_normal.jpg</t>
  </si>
  <si>
    <t>http://pbs.twimg.com/profile_images/669526707418869760/sRMLHHAc_normal.jpg</t>
  </si>
  <si>
    <t>http://pbs.twimg.com/profile_images/653116293860581377/gu8Y0-J-_normal.jpg</t>
  </si>
  <si>
    <t>http://pbs.twimg.com/profile_images/684753993940119552/dTspaFGc_normal.jpg</t>
  </si>
  <si>
    <t>http://pbs.twimg.com/profile_images/692193213122285568/nSw4anoL_normal.jpg</t>
  </si>
  <si>
    <t>http://pbs.twimg.com/profile_images/526732876042100736/cEdSWMYr_normal.jpeg</t>
  </si>
  <si>
    <t>http://pbs.twimg.com/profile_images/650336076339482624/rkeMd_16_normal.jpg</t>
  </si>
  <si>
    <t>http://pbs.twimg.com/profile_images/690740764779909120/WOm1Dt-m_normal.jpg</t>
  </si>
  <si>
    <t>http://pbs.twimg.com/profile_images/601889566501527552/jjaAA5_F_normal.jpg</t>
  </si>
  <si>
    <t>http://pbs.twimg.com/profile_images/2593342549/64tw466vnoe76ennxaai_normal.gif</t>
  </si>
  <si>
    <t>http://pbs.twimg.com/profile_images/625306135613079552/9eG38K2p_normal.png</t>
  </si>
  <si>
    <t>http://pbs.twimg.com/profile_images/690365370549551111/r-jY4ytT_normal.jpg</t>
  </si>
  <si>
    <t>http://pbs.twimg.com/profile_images/520240643608559616/7igV6IeT_normal.jpeg</t>
  </si>
  <si>
    <t>http://pbs.twimg.com/profile_images/1399755863/SWA_Logo_normal.PNG</t>
  </si>
  <si>
    <t>http://pbs.twimg.com/profile_images/680074672025636864/P1K0u0fl_normal.jpg</t>
  </si>
  <si>
    <t>http://pbs.twimg.com/profile_images/378800000441457833/dcf4f9d42a39e8dd8a7edd0fb5719f95_normal.jpeg</t>
  </si>
  <si>
    <t>http://pbs.twimg.com/profile_images/1543334297/SWA_Logo_normal.PNG</t>
  </si>
  <si>
    <t>http://pbs.twimg.com/profile_images/608163932717465600/D-qO7DcG_normal.jpg</t>
  </si>
  <si>
    <t>http://pbs.twimg.com/profile_images/2407171691/9a6bmaurjbebj3328ezq_normal.png</t>
  </si>
  <si>
    <t>http://pbs.twimg.com/profile_images/664532753984040962/n7wPskQD_normal.jpg</t>
  </si>
  <si>
    <t>http://pbs.twimg.com/profile_images/683045838680096768/kfYwGbg7_normal.png</t>
  </si>
  <si>
    <t>http://pbs.twimg.com/profile_images/3091343274/de4c52ccb27e2c2c919927d5142b730b_normal.jpeg</t>
  </si>
  <si>
    <t>http://pbs.twimg.com/profile_images/378800000698859151/8a7dca7b7ab318e0ed5587075d46c52c_normal.jpeg</t>
  </si>
  <si>
    <t>http://pbs.twimg.com/profile_images/378800000386241371/98aa610132e26de9187d2eaab3df965d_normal.jpeg</t>
  </si>
  <si>
    <t>http://pbs.twimg.com/profile_images/187483175/bender-smoking2_normal.jpg</t>
  </si>
  <si>
    <t>http://pbs.twimg.com/profile_images/1693900646/78348_176408789054767_176408412388138_504363_3023879_o_normal.jpg</t>
  </si>
  <si>
    <t>http://pbs.twimg.com/profile_images/636894209459384320/NhS4YyTy_normal.jpg</t>
  </si>
  <si>
    <t>http://pbs.twimg.com/profile_images/1205350763/arwx_normal.jpg</t>
  </si>
  <si>
    <t>http://pbs.twimg.com/profile_images/645568762129854464/nae6PQYe_normal.jpg</t>
  </si>
  <si>
    <t>http://pbs.twimg.com/profile_images/684487236369420289/cEn9vC_f_normal.jpg</t>
  </si>
  <si>
    <t>http://pbs.twimg.com/profile_images/682929629909364736/KzmYuKZO_normal.jpg</t>
  </si>
  <si>
    <t>http://pbs.twimg.com/profile_images/685964782168600576/pMG_dRaK_normal.jpg</t>
  </si>
  <si>
    <t>http://pbs.twimg.com/profile_images/691201680650665984/JMYLXROg_normal.png</t>
  </si>
  <si>
    <t>http://pbs.twimg.com/profile_images/691767249200373761/9NIikZEX_normal.jpg</t>
  </si>
  <si>
    <t>http://pbs.twimg.com/profile_images/683166168203395072/y6R7n5DB_normal.jpg</t>
  </si>
  <si>
    <t>http://pbs.twimg.com/profile_images/1208645312/CHICNPS-TwitterAvatar_normal.jpg</t>
  </si>
  <si>
    <t>http://pbs.twimg.com/profile_images/563827481174495232/1r4tOvHH_normal.jpeg</t>
  </si>
  <si>
    <t>http://pbs.twimg.com/profile_images/498081900544532480/zYuVqkjg_normal.jpeg</t>
  </si>
  <si>
    <t>http://pbs.twimg.com/profile_images/489626321232723969/a-x7woNn_normal.jpeg</t>
  </si>
  <si>
    <t>http://pbs.twimg.com/profile_images/536268852477571072/zHYR-Mkp_normal.jpeg</t>
  </si>
  <si>
    <t>http://pbs.twimg.com/profile_images/617768614599397376/3yyLXrmm_normal.jpg</t>
  </si>
  <si>
    <t>http://pbs.twimg.com/profile_images/656939519518879746/LQGf6ne5_normal.jpg</t>
  </si>
  <si>
    <t>http://pbs.twimg.com/profile_images/622270779225321473/dw0wXIr2_normal.jpg</t>
  </si>
  <si>
    <t>http://pbs.twimg.com/profile_images/378800000559930884/12041588fc66dd17dd2ca0f34f545f53_normal.jpeg</t>
  </si>
  <si>
    <t>http://pbs.twimg.com/profile_images/68843181/TWmgpic_normal.jpg</t>
  </si>
  <si>
    <t>http://pbs.twimg.com/profile_images/678042003242782720/50pRb9Vb_normal.jpg</t>
  </si>
  <si>
    <t>http://pbs.twimg.com/profile_images/691969829432094721/byuXwwgl_normal.jpg</t>
  </si>
  <si>
    <t>http://pbs.twimg.com/profile_images/2795864653/8a177bf678aa7d40cd5df2195a82078d_normal.jpeg</t>
  </si>
  <si>
    <t>http://pbs.twimg.com/profile_images/552644676776247296/HTiFoAtI_normal.jpeg</t>
  </si>
  <si>
    <t>http://pbs.twimg.com/profile_images/536038957994086400/aR9xO5nO_normal.png</t>
  </si>
  <si>
    <t>http://pbs.twimg.com/profile_images/686245910184128512/DgfMzb9__normal.jpg</t>
  </si>
  <si>
    <t>http://pbs.twimg.com/profile_images/602741714277662720/dv2dpFOA_normal.png</t>
  </si>
  <si>
    <t>http://pbs.twimg.com/profile_images/585318458826555393/tcy08ZtF_normal.jpg</t>
  </si>
  <si>
    <t>http://pbs.twimg.com/profile_images/378800000731279209/dec2b94f4527259c37f93bfea2e57696_normal.png</t>
  </si>
  <si>
    <t>http://pbs.twimg.com/profile_images/542738400676421632/wMiywucx_normal.jpeg</t>
  </si>
  <si>
    <t>http://pbs.twimg.com/profile_images/587347157511905280/8gkcKu3G_normal.jpg</t>
  </si>
  <si>
    <t>http://pbs.twimg.com/profile_images/540230156825006081/DiHsLV8I_normal.jpeg</t>
  </si>
  <si>
    <t>http://pbs.twimg.com/profile_images/637672646549766144/0-2pG6zp_normal.jpg</t>
  </si>
  <si>
    <t>http://pbs.twimg.com/profile_images/675308799020826628/_D8cfsV__normal.jpg</t>
  </si>
  <si>
    <t>http://pbs.twimg.com/profile_images/688724702920110081/9dVjKoGp_normal.jpg</t>
  </si>
  <si>
    <t>http://pbs.twimg.com/profile_images/660240294177296384/H5VYpSgY_normal.jpg</t>
  </si>
  <si>
    <t>http://pbs.twimg.com/profile_images/654421789519384577/Q2Gup9YV_normal.jpg</t>
  </si>
  <si>
    <t>http://pbs.twimg.com/profile_images/609192785632063488/tHjvgCkw_normal.jpg</t>
  </si>
  <si>
    <t>http://pbs.twimg.com/profile_images/688580127702167556/Xwb4nlfL_normal.jpg</t>
  </si>
  <si>
    <t>http://pbs.twimg.com/profile_images/1715790416/shiny_ninetails_sprite_by_GlaceonGal_normal.gif</t>
  </si>
  <si>
    <t>http://pbs.twimg.com/profile_images/658146941293891584/poQz0frk_normal.jpg</t>
  </si>
  <si>
    <t>http://pbs.twimg.com/profile_images/686206512151199744/d2b1kPCp_normal.jpg</t>
  </si>
  <si>
    <t>http://pbs.twimg.com/profile_images/691804294123819008/q9UyEUwZ_normal.jpg</t>
  </si>
  <si>
    <t>http://pbs.twimg.com/profile_images/549498928505585665/5yjVaPSf_normal.jpeg</t>
  </si>
  <si>
    <t>http://pbs.twimg.com/profile_images/1539619512/pic_of_me_9-2011_normal.jpg</t>
  </si>
  <si>
    <t>http://pbs.twimg.com/profile_images/3511496447/6997fcb5f24e37f4357ab9ca764aa5ac_normal.jpeg</t>
  </si>
  <si>
    <t>http://pbs.twimg.com/profile_images/480798063091392513/5Zz0mSUG_normal.jpeg</t>
  </si>
  <si>
    <t>http://pbs.twimg.com/profile_images/614528617733730304/ZDIh01BD_normal.jpg</t>
  </si>
  <si>
    <t>http://pbs.twimg.com/profile_images/643513524434640897/2cOhBOit_normal.png</t>
  </si>
  <si>
    <t>http://pbs.twimg.com/profile_images/611894697565515776/rQcJeYB__normal.png</t>
  </si>
  <si>
    <t>http://pbs.twimg.com/profile_images/514853754059759616/Y_sUMlaW_normal.jpeg</t>
  </si>
  <si>
    <t>http://pbs.twimg.com/profile_images/473863545692499969/wd6U2Gdb_normal.png</t>
  </si>
  <si>
    <t>http://pbs.twimg.com/profile_images/686021231624253440/alN7J0eB_normal.jpg</t>
  </si>
  <si>
    <t>http://pbs.twimg.com/profile_images/378800000816090244/0cfb9f6a4103b7755e1ab0e0dc97e19c_normal.png</t>
  </si>
  <si>
    <t>http://pbs.twimg.com/profile_images/688659922007900160/e7WLokOY_normal.jpg</t>
  </si>
  <si>
    <t>http://pbs.twimg.com/profile_images/664225471555473408/3S8xig5c_normal.png</t>
  </si>
  <si>
    <t>http://pbs.twimg.com/profile_images/476714979/untitled_normal.bmp</t>
  </si>
  <si>
    <t>http://pbs.twimg.com/profile_images/590908791098511361/Wlg8iGqP_normal.png</t>
  </si>
  <si>
    <t>http://pbs.twimg.com/profile_images/436122537877975041/mxvhxcSm_normal.jpeg</t>
  </si>
  <si>
    <t>http://pbs.twimg.com/profile_images/571441969282600960/EWD_Ad-y_normal.jpeg</t>
  </si>
  <si>
    <t>http://pbs.twimg.com/profile_images/649976536926302208/Z97nmTVT_normal.jpg</t>
  </si>
  <si>
    <t>http://pbs.twimg.com/profile_images/2785085626/abcb74484adf04fb4bfa3ca200a50ca3_normal.jpeg</t>
  </si>
  <si>
    <t>http://pbs.twimg.com/profile_images/542076148100759552/41DiBPZy_normal.jpeg</t>
  </si>
  <si>
    <t>http://pbs.twimg.com/profile_images/551934546359619586/Sm84UHyW_normal.jpeg</t>
  </si>
  <si>
    <t>http://pbs.twimg.com/profile_images/665530695377428480/_ZQr93R-_normal.jpg</t>
  </si>
  <si>
    <t>http://pbs.twimg.com/profile_images/337885234/BWright2_normal.JPG</t>
  </si>
  <si>
    <t>http://pbs.twimg.com/profile_images/680467444545142784/lx22ZWgx_normal.jpg</t>
  </si>
  <si>
    <t>http://pbs.twimg.com/profile_images/580781040223924225/qwjHNXur_normal.jpg</t>
  </si>
  <si>
    <t>http://pbs.twimg.com/profile_images/684455222538706944/cHa59XME_normal.jpg</t>
  </si>
  <si>
    <t>http://pbs.twimg.com/profile_images/692388645102358533/G9cI-JHL_normal.jpg</t>
  </si>
  <si>
    <t>http://pbs.twimg.com/profile_images/692098013142126592/TO3flXCO_normal.jpg</t>
  </si>
  <si>
    <t>http://pbs.twimg.com/profile_images/682923816981544960/drpEoSK8_normal.jpg</t>
  </si>
  <si>
    <t>http://pbs.twimg.com/profile_images/663790402672066560/2JF5MUgh_normal.jpg</t>
  </si>
  <si>
    <t>http://pbs.twimg.com/profile_images/659186745066414080/Hib3M6vb_normal.jpg</t>
  </si>
  <si>
    <t>http://pbs.twimg.com/profile_images/687121685615513600/VuW7FE2u_normal.jpg</t>
  </si>
  <si>
    <t>http://pbs.twimg.com/profile_images/675557240401620992/EFyFY1l5_normal.jpg</t>
  </si>
  <si>
    <t>http://pbs.twimg.com/profile_images/634755802096660480/rhWAG8gZ_normal.jpg</t>
  </si>
  <si>
    <t>http://pbs.twimg.com/profile_images/680282299984908288/Hd_EiRBA_normal.jpg</t>
  </si>
  <si>
    <t>http://pbs.twimg.com/profile_images/1399726092/SWA_Logo_normal.PNG</t>
  </si>
  <si>
    <t>http://pbs.twimg.com/profile_images/2327942221/gn1d2hcbw5esa3ysw5hd_normal.jpeg</t>
  </si>
  <si>
    <t>http://pbs.twimg.com/profile_images/691597411957891072/bvoaSIsI_normal.jpg</t>
  </si>
  <si>
    <t>http://pbs.twimg.com/profile_images/650071270986416128/Se9ZG4ph_normal.png</t>
  </si>
  <si>
    <t>http://pbs.twimg.com/profile_images/3558775005/2f203e61c4f505c5cc5840643620378a_normal.png</t>
  </si>
  <si>
    <t>http://pbs.twimg.com/profile_images/685527464743800832/oM1dKgMq_normal.jpg</t>
  </si>
  <si>
    <t>http://pbs.twimg.com/profile_images/2465540488/rwpyx8b9o73jahx1dyl8_normal.png</t>
  </si>
  <si>
    <t>http://pbs.twimg.com/profile_images/692056454610616320/0Wbigd6K_normal.jpg</t>
  </si>
  <si>
    <t>http://pbs.twimg.com/profile_images/645336631772209153/wokTlWHw_normal.jpg</t>
  </si>
  <si>
    <t>http://pbs.twimg.com/profile_images/692554821904240647/JwlRsnVM_normal.jpg</t>
  </si>
  <si>
    <t>http://pbs.twimg.com/profile_images/673688408343080960/7uvvuTMC_normal.jpg</t>
  </si>
  <si>
    <t>http://pbs.twimg.com/profile_images/426474334463352832/2cwRdM5Y_normal.jpeg</t>
  </si>
  <si>
    <t>http://pbs.twimg.com/profile_images/1980294624/DJT_Headshot_V2_normal.jpg</t>
  </si>
  <si>
    <t>http://pbs.twimg.com/profile_images/692114308331872256/vBgAsj_b_normal.jpg</t>
  </si>
  <si>
    <t>http://pbs.twimg.com/profile_images/691671119565185024/bWumjM8W_normal.jpg</t>
  </si>
  <si>
    <t>http://pbs.twimg.com/profile_images/486148827536056321/adX-zXEJ_normal.jpeg</t>
  </si>
  <si>
    <t>http://pbs.twimg.com/profile_images/674359049643671552/HNoo7Elp_normal.png</t>
  </si>
  <si>
    <t>http://pbs.twimg.com/profile_images/685942604765212672/ZXjePgLD_normal.jpg</t>
  </si>
  <si>
    <t>http://pbs.twimg.com/profile_images/461217714233556993/d1LlUk29_normal.jpeg</t>
  </si>
  <si>
    <t>http://pbs.twimg.com/profile_images/3784189962/68e06731d9acbf1445bc8e40a0f77503_normal.png</t>
  </si>
  <si>
    <t>http://pbs.twimg.com/profile_images/465718558/insider_normal.jpg</t>
  </si>
  <si>
    <t>http://pbs.twimg.com/profile_images/427890318923423744/0nMT_gVa_normal.jpeg</t>
  </si>
  <si>
    <t>http://pbs.twimg.com/profile_images/609384453077663744/n6Hw4c8o_normal.jpg</t>
  </si>
  <si>
    <t>http://pbs.twimg.com/profile_images/633479260011909120/YR_FFoH4_normal.jpg</t>
  </si>
  <si>
    <t>http://pbs.twimg.com/profile_images/585060042161971202/ppNAVk5__normal.jpg</t>
  </si>
  <si>
    <t>http://pbs.twimg.com/profile_images/618271680452886532/0dr-u_i1_normal.jpg</t>
  </si>
  <si>
    <t>http://pbs.twimg.com/profile_images/378800000759197520/723750882dcc16688e96515c508a3448_normal.jpeg</t>
  </si>
  <si>
    <t>http://pbs.twimg.com/profile_images/472739673551286273/9m2rlSPN_normal.jpeg</t>
  </si>
  <si>
    <t>http://pbs.twimg.com/profile_images/571004323740393472/UshbPf5K_normal.jpeg</t>
  </si>
  <si>
    <t>http://pbs.twimg.com/profile_images/3052759834/08a9d06ff60ad2c15598082ae2921d36_normal.jpeg</t>
  </si>
  <si>
    <t>http://pbs.twimg.com/profile_images/690554087469756416/F0hLuc6M_normal.jpg</t>
  </si>
  <si>
    <t>http://pbs.twimg.com/profile_images/656666483263672320/ipkWWW43_normal.jpg</t>
  </si>
  <si>
    <t>http://pbs.twimg.com/profile_images/185074341/bender-smoking2_normal.jpg</t>
  </si>
  <si>
    <t>http://pbs.twimg.com/profile_images/691086299936075776/VeP2ezEl_normal.jpg</t>
  </si>
  <si>
    <t>http://pbs.twimg.com/profile_images/650161909388345344/J0QYsanf_normal.jpg</t>
  </si>
  <si>
    <t>http://pbs.twimg.com/profile_images/674661287456935937/yq3AJZzb_normal.jpg</t>
  </si>
  <si>
    <t>http://pbs.twimg.com/profile_images/658750867433267200/ugC7OMUM_normal.jpg</t>
  </si>
  <si>
    <t>http://pbs.twimg.com/profile_images/646497995131744256/zvY7GqYp_normal.png</t>
  </si>
  <si>
    <t>http://pbs.twimg.com/profile_images/612329622580166656/_QxdZrWW_normal.png</t>
  </si>
  <si>
    <t>http://pbs.twimg.com/profile_images/553849751687278592/sWKRLBkr_normal.png</t>
  </si>
  <si>
    <t>http://pbs.twimg.com/profile_images/556865807334920192/mQrb9_4M_normal.jpeg</t>
  </si>
  <si>
    <t>http://pbs.twimg.com/profile_images/681503931197984768/WztRDvDp_normal.jpg</t>
  </si>
  <si>
    <t>http://pbs.twimg.com/profile_images/593764784765607937/hgZwILBI_normal.jpg</t>
  </si>
  <si>
    <t>http://pbs.twimg.com/profile_images/686725258225696768/V8F2OnzR_normal.jpg</t>
  </si>
  <si>
    <t>http://pbs.twimg.com/profile_images/692007677816377344/Wqg8LCy9_normal.png</t>
  </si>
  <si>
    <t>http://pbs.twimg.com/profile_images/1814130509/FNX_Vimeo_Picture_normal.jpg</t>
  </si>
  <si>
    <t>http://pbs.twimg.com/profile_images/474787299449139200/r18j_c1t_normal.jpeg</t>
  </si>
  <si>
    <t>http://pbs.twimg.com/profile_images/628248164718346240/nka7kmfo_normal.jpg</t>
  </si>
  <si>
    <t>http://pbs.twimg.com/profile_images/640064827004612608/GFAh_rat_normal.jpg</t>
  </si>
  <si>
    <t>http://pbs.twimg.com/profile_images/561373039611633664/nz0FbI_m_normal.jpeg</t>
  </si>
  <si>
    <t>http://pbs.twimg.com/profile_images/534116445698134016/J-_JCjbA_normal.jpeg</t>
  </si>
  <si>
    <t>http://pbs.twimg.com/profile_images/687499753861427200/QmLztzQW_normal.jpg</t>
  </si>
  <si>
    <t>http://pbs.twimg.com/profile_images/555121929124716544/55uHIdol_normal.jpeg</t>
  </si>
  <si>
    <t>http://pbs.twimg.com/profile_images/459862684486209536/zK4VSuVa_normal.jpeg</t>
  </si>
  <si>
    <t>http://pbs.twimg.com/profile_images/577831753064140801/lK6El3-__normal.png</t>
  </si>
  <si>
    <t>http://pbs.twimg.com/profile_images/487406679001026560/pubQUS9Z_normal.jpeg</t>
  </si>
  <si>
    <t>http://pbs.twimg.com/profile_images/659239613781839873/xo8Lr8q2_normal.jpg</t>
  </si>
  <si>
    <t>http://pbs.twimg.com/profile_images/607291471461515264/72Mc6BYA_normal.jpg</t>
  </si>
  <si>
    <t>http://pbs.twimg.com/profile_images/254548465/Nicole_Duplichan_small_normal.jpg</t>
  </si>
  <si>
    <t>http://pbs.twimg.com/profile_images/523551279599992832/yPcSs9W0_normal.png</t>
  </si>
  <si>
    <t>http://pbs.twimg.com/profile_images/686766455061258240/MYNqZh5W_normal.jpg</t>
  </si>
  <si>
    <t>http://pbs.twimg.com/profile_images/379174440/LOCAL15_TV_SQUARE_TWITTER_normal.jpg</t>
  </si>
  <si>
    <t>http://pbs.twimg.com/profile_images/378800000292117039/5e66bcc4b78f64bd6d3894bb10b7f7a8_normal.jpeg</t>
  </si>
  <si>
    <t>http://pbs.twimg.com/profile_images/566595725677445120/OnHye8kx_normal.jpeg</t>
  </si>
  <si>
    <t>http://pbs.twimg.com/profile_images/514925456114454528/oboglFtZ_normal.jpeg</t>
  </si>
  <si>
    <t>http://pbs.twimg.com/profile_images/689702386344951808/7P0eaHwE_normal.jpg</t>
  </si>
  <si>
    <t>http://pbs.twimg.com/profile_images/646134889792839684/TMsHc1tO_normal.jpg</t>
  </si>
  <si>
    <t>http://pbs.twimg.com/profile_images/439096259278671872/7z3UkOov_normal.png</t>
  </si>
  <si>
    <t>http://pbs.twimg.com/profile_images/1844792139/FL4_normal.png</t>
  </si>
  <si>
    <t>http://pbs.twimg.com/profile_images/486582676585840641/9XAfRzPU_normal.png</t>
  </si>
  <si>
    <t>http://pbs.twimg.com/profile_images/691796021530198016/Yf_Cm8mV_normal.jpg</t>
  </si>
  <si>
    <t>http://pbs.twimg.com/profile_images/676250644668358656/RD4FeW6F_normal.jpg</t>
  </si>
  <si>
    <t>http://pbs.twimg.com/profile_images/636064624929054720/3Lkg_jue_normal.jpg</t>
  </si>
  <si>
    <t>http://pbs.twimg.com/profile_images/502518608199548928/yUraBQn6_normal.jpeg</t>
  </si>
  <si>
    <t>http://pbs.twimg.com/profile_images/481683465373360128/8gkgdsYV_normal.png</t>
  </si>
  <si>
    <t>http://pbs.twimg.com/profile_images/681988841645961216/bE255UX3_normal.jpg</t>
  </si>
  <si>
    <t>http://pbs.twimg.com/profile_images/485588528735080448/MAQzrj12_normal.jpeg</t>
  </si>
  <si>
    <t>http://pbs.twimg.com/profile_images/2737605041/c08ddf71b28c22fe9b0c57cc97e305e6_normal.jpeg</t>
  </si>
  <si>
    <t>http://pbs.twimg.com/profile_images/684099812812296192/onttEk9h_normal.jpg</t>
  </si>
  <si>
    <t>http://pbs.twimg.com/profile_images/633483048592379904/OqlRqUzN_normal.png</t>
  </si>
  <si>
    <t>http://pbs.twimg.com/profile_images/691067411965972484/WOOEwt51_normal.jpg</t>
  </si>
  <si>
    <t>http://pbs.twimg.com/profile_images/679031895762460672/ePE86GOK_normal.jpg</t>
  </si>
  <si>
    <t>http://pbs.twimg.com/profile_images/671785488055795713/spnjXAN4_normal.jpg</t>
  </si>
  <si>
    <t>http://pbs.twimg.com/profile_images/3170607614/4ffafb7e0d9004efae24387de1b6cd3a_normal.jpeg</t>
  </si>
  <si>
    <t>http://pbs.twimg.com/profile_images/586905909093216257/2yVNFLB6_normal.jpg</t>
  </si>
  <si>
    <t>http://pbs.twimg.com/profile_images/669103893607923712/IrwtBKS6_normal.jpg</t>
  </si>
  <si>
    <t>http://pbs.twimg.com/profile_images/692151663864451072/SUpMJ50c_normal.jpg</t>
  </si>
  <si>
    <t>http://pbs.twimg.com/profile_images/675437319332196352/FOjxSv5v_normal.jpg</t>
  </si>
  <si>
    <t>http://pbs.twimg.com/profile_images/680887463183699968/F2tkju6K_normal.jpg</t>
  </si>
  <si>
    <t>http://pbs.twimg.com/profile_images/647857664752402432/_Jw_Qkfk_normal.jpg</t>
  </si>
  <si>
    <t>http://pbs.twimg.com/profile_images/691389389134512128/lJrkvF3W_normal.jpg</t>
  </si>
  <si>
    <t>http://pbs.twimg.com/profile_images/1090840857/sdxljobtweets_normal.jpg</t>
  </si>
  <si>
    <t>http://pbs.twimg.com/profile_images/614583061448036352/CBpFkPaz_normal.png</t>
  </si>
  <si>
    <t>http://pbs.twimg.com/profile_images/378800000470896746/7d17d694c08cd3a30a758eedb749e79f_normal.jpeg</t>
  </si>
  <si>
    <t>http://pbs.twimg.com/profile_images/669999057704763392/zaFvIonY_normal.jpg</t>
  </si>
  <si>
    <t>http://pbs.twimg.com/profile_images/658482120856371201/xWqWMNQU_normal.jpg</t>
  </si>
  <si>
    <t>http://pbs.twimg.com/profile_images/689939253162151936/F7FYgy7q_normal.jpg</t>
  </si>
  <si>
    <t>http://pbs.twimg.com/profile_images/690942272263749632/pKOBp5V3_normal.jpg</t>
  </si>
  <si>
    <t>http://pbs.twimg.com/profile_images/687452750372827140/WzzoL1_t_normal.jpg</t>
  </si>
  <si>
    <t>http://pbs.twimg.com/profile_images/500023419530797057/PBIFmGfg_normal.jpeg</t>
  </si>
  <si>
    <t>http://pbs.twimg.com/profile_images/640374032198602752/Lm0DHYcp_normal.jpg</t>
  </si>
  <si>
    <t>http://pbs.twimg.com/profile_images/679412272301604864/xO-ei8WI_normal.jpg</t>
  </si>
  <si>
    <t>http://pbs.twimg.com/profile_images/678088409521369088/xM7K_UXa_normal.jpg</t>
  </si>
  <si>
    <t>http://pbs.twimg.com/profile_images/74441462/logo_normal.jpg</t>
  </si>
  <si>
    <t>http://pbs.twimg.com/profile_images/676784597275836416/QyCw1zhR_normal.png</t>
  </si>
  <si>
    <t>http://pbs.twimg.com/profile_images/680000776710656001/t5dbU3af_normal.jpg</t>
  </si>
  <si>
    <t>http://pbs.twimg.com/profile_images/666298741742137344/MpjfDqfa_normal.jpg</t>
  </si>
  <si>
    <t>http://pbs.twimg.com/profile_images/615567406631530496/Vs_v8vWZ_normal.jpg</t>
  </si>
  <si>
    <t>http://pbs.twimg.com/profile_images/513523004668919808/KICWAj35_normal.jpeg</t>
  </si>
  <si>
    <t>http://pbs.twimg.com/profile_images/692558987741495296/pBmDCBFP_normal.jpg</t>
  </si>
  <si>
    <t>http://pbs.twimg.com/profile_images/378800000079232345/83dc9e3381ba188f108973acd9c03f31_normal.jpeg</t>
  </si>
  <si>
    <t>http://pbs.twimg.com/profile_images/3493937184/d37fe76740123b8ed7984a6f7db14dad_normal.jpeg</t>
  </si>
  <si>
    <t>http://pbs.twimg.com/profile_images/675042691500109825/sivxWXzC_normal.png</t>
  </si>
  <si>
    <t>http://pbs.twimg.com/profile_images/1158277484/OK35_normal.png</t>
  </si>
  <si>
    <t>http://pbs.twimg.com/profile_images/476082560267595777/6Z9T3ANO_normal.jpeg</t>
  </si>
  <si>
    <t>http://pbs.twimg.com/profile_images/592682710189084672/3SD4b6cA_normal.jpg</t>
  </si>
  <si>
    <t>http://pbs.twimg.com/profile_images/539393516271452160/mEB1Mq7u_normal.png</t>
  </si>
  <si>
    <t>http://pbs.twimg.com/profile_images/570286275145527296/RWbyYlRO_normal.jpeg</t>
  </si>
  <si>
    <t>http://pbs.twimg.com/profile_images/680738968493658113/RElw-C1F_normal.png</t>
  </si>
  <si>
    <t>http://pbs.twimg.com/profile_images/554750999852642304/fpZDS_N__normal.png</t>
  </si>
  <si>
    <t>http://pbs.twimg.com/profile_images/692712667639730176/LJ4URrEH_normal.jpg</t>
  </si>
  <si>
    <t>http://pbs.twimg.com/profile_images/681487610993225728/t9G7-VuH_normal.jpg</t>
  </si>
  <si>
    <t>http://pbs.twimg.com/profile_images/605373684002390016/ArUIchor_normal.jpg</t>
  </si>
  <si>
    <t>http://pbs.twimg.com/profile_images/599307674044370945/9w21lJ3t_normal.jpg</t>
  </si>
  <si>
    <t>http://pbs.twimg.com/profile_images/378800000670401694/eede1caba56096db92aa29961f6f73d5_normal.jpeg</t>
  </si>
  <si>
    <t>http://pbs.twimg.com/profile_images/788280107/citiicon_normal.gif</t>
  </si>
  <si>
    <t>http://pbs.twimg.com/profile_images/500290843555926017/zHh4OJy3_normal.jpeg</t>
  </si>
  <si>
    <t>http://pbs.twimg.com/profile_images/684128047054716928/WJoysotD_normal.jpg</t>
  </si>
  <si>
    <t>http://pbs.twimg.com/profile_images/1889544386/nonsense_normal.jpg</t>
  </si>
  <si>
    <t>http://pbs.twimg.com/profile_images/691325797571940352/wqASJVWG_normal.jpg</t>
  </si>
  <si>
    <t>http://pbs.twimg.com/profile_images/682125513150840833/N3iK64xE_normal.jpg</t>
  </si>
  <si>
    <t>http://pbs.twimg.com/profile_images/506828098864558080/mVheZCwt_normal.jpeg</t>
  </si>
  <si>
    <t>http://pbs.twimg.com/profile_images/680210995160068097/ZeLBXhyE_normal.jpg</t>
  </si>
  <si>
    <t>http://pbs.twimg.com/profile_images/553326636758609922/4kFjalxc_normal.png</t>
  </si>
  <si>
    <t>http://pbs.twimg.com/profile_images/600680798430339072/UQ4XVVtS_normal.jpg</t>
  </si>
  <si>
    <t>http://pbs.twimg.com/profile_images/561297960386826241/WgeO6eO7_normal.jpeg</t>
  </si>
  <si>
    <t>http://pbs.twimg.com/profile_images/678961014071627776/3P4P0GU-_normal.jpg</t>
  </si>
  <si>
    <t>http://pbs.twimg.com/profile_images/645949997855281153/FHNmy3ts_normal.jpg</t>
  </si>
  <si>
    <t>http://pbs.twimg.com/profile_images/692048911003848704/MHDas8iG_normal.png</t>
  </si>
  <si>
    <t>http://pbs.twimg.com/profile_images/629744056499699712/Wmbh8FaJ_normal.jpg</t>
  </si>
  <si>
    <t>http://pbs.twimg.com/profile_images/690423697858019328/sAFwVjye_normal.jpg</t>
  </si>
  <si>
    <t>http://pbs.twimg.com/profile_images/638824358085980161/zixVq5Kr_normal.jpg</t>
  </si>
  <si>
    <t>http://pbs.twimg.com/profile_images/2438941264/pozkymvcj8r7kmou43y2_normal.jpeg</t>
  </si>
  <si>
    <t>http://pbs.twimg.com/profile_images/3606033557/a16545624f4a6db2b011f6104d66a29a_normal.jpeg</t>
  </si>
  <si>
    <t>http://pbs.twimg.com/profile_images/502276054677856257/4rEFhUpD_normal.jpeg</t>
  </si>
  <si>
    <t>http://pbs.twimg.com/profile_images/378800000680717050/5fa3aab35682b684a8e00ec7386611ef_normal.jpeg</t>
  </si>
  <si>
    <t>http://pbs.twimg.com/profile_images/539832884765270016/d8Vu-cWW_normal.jpeg</t>
  </si>
  <si>
    <t>http://pbs.twimg.com/profile_images/643175444175450112/fJnFZwBg_normal.jpg</t>
  </si>
  <si>
    <t>http://pbs.twimg.com/profile_images/547131818843983872/ZlDfy__L_normal.png</t>
  </si>
  <si>
    <t>http://pbs.twimg.com/profile_images/1650503039/Bobs_Promotional_Pictures_001_normal.jpg</t>
  </si>
  <si>
    <t>http://pbs.twimg.com/profile_images/2588750720/Picture_of_me_2_normal.png</t>
  </si>
  <si>
    <t>http://pbs.twimg.com/profile_images/692775692858179584/rn7PsQKT_normal.jpg</t>
  </si>
  <si>
    <t>http://pbs.twimg.com/profile_images/692455062690357249/WbpAJdV6_normal.jpg</t>
  </si>
  <si>
    <t>http://pbs.twimg.com/profile_images/689920987152838656/Avur_EWu_normal.jpg</t>
  </si>
  <si>
    <t>http://pbs.twimg.com/profile_images/685831942550364160/g8Z443fw_normal.jpg</t>
  </si>
  <si>
    <t>http://pbs.twimg.com/profile_images/2479397196/kxterk9wljdi4mbciegz_normal.jpeg</t>
  </si>
  <si>
    <t>http://pbs.twimg.com/profile_images/651540721908912128/FzjwKhpu_normal.jpg</t>
  </si>
  <si>
    <t>http://pbs.twimg.com/profile_images/474977745085005824/zcakICgu_normal.jpeg</t>
  </si>
  <si>
    <t>http://pbs.twimg.com/profile_images/202213565/mug_coale_normal.jpg</t>
  </si>
  <si>
    <t>http://pbs.twimg.com/profile_images/537259945247645696/p019eA4M_normal.jpeg</t>
  </si>
  <si>
    <t>http://pbs.twimg.com/profile_images/671361482932641792/XDFnpf-p_normal.jpg</t>
  </si>
  <si>
    <t>http://pbs.twimg.com/profile_images/617451027374043136/DuHpEgqo_normal.jpg</t>
  </si>
  <si>
    <t>http://pbs.twimg.com/profile_images/479723559124619264/Fl0pCt0S_normal.jpeg</t>
  </si>
  <si>
    <t>http://pbs.twimg.com/profile_images/674307948068274176/42SIGHQ8_normal.jpg</t>
  </si>
  <si>
    <t>http://pbs.twimg.com/profile_images/670536939540361218/2P83RjLR_normal.jpg</t>
  </si>
  <si>
    <t>http://pbs.twimg.com/profile_images/535894803381116928/twn7ub8X_normal.jpeg</t>
  </si>
  <si>
    <t>http://pbs.twimg.com/profile_images/641780699851198464/Dc0SuSB5_normal.jpg</t>
  </si>
  <si>
    <t>http://pbs.twimg.com/profile_images/688504127580573696/WznfA0yX_normal.jpg</t>
  </si>
  <si>
    <t>http://pbs.twimg.com/profile_images/689901487019847680/vBCX9PO0_normal.jpg</t>
  </si>
  <si>
    <t>http://pbs.twimg.com/profile_images/692738130273632257/cwurcRsS_normal.jpg</t>
  </si>
  <si>
    <t>http://pbs.twimg.com/profile_images/686218000022700033/OwUwhH6s_normal.jpg</t>
  </si>
  <si>
    <t>http://pbs.twimg.com/profile_images/684065224916336640/ZKrfU8wP_normal.jpg</t>
  </si>
  <si>
    <t>http://pbs.twimg.com/profile_images/692763093336616960/jafIz1Mf_normal.jpg</t>
  </si>
  <si>
    <t>http://pbs.twimg.com/profile_images/639444032108654593/CAD15jW__normal.jpg</t>
  </si>
  <si>
    <t>http://pbs.twimg.com/profile_images/1362101964/017_normal.JPG</t>
  </si>
  <si>
    <t>http://pbs.twimg.com/profile_images/426568618759831552/Uf4yUFa5_normal.jpeg</t>
  </si>
  <si>
    <t>http://pbs.twimg.com/profile_images/623141028908953600/FWEYiqds_normal.jpg</t>
  </si>
  <si>
    <t>http://pbs.twimg.com/profile_images/692721539880349696/1RSonQWA_normal.jpg</t>
  </si>
  <si>
    <t>http://pbs.twimg.com/profile_images/647051618458857476/b4W9TG5U_normal.jpg</t>
  </si>
  <si>
    <t>http://pbs.twimg.com/profile_images/378800000250986861/9455900b159191ee0eb2272aae333818_normal.jpeg</t>
  </si>
  <si>
    <t>http://pbs.twimg.com/profile_images/661912387511980032/gQcTyqKq_normal.jpg</t>
  </si>
  <si>
    <t>http://pbs.twimg.com/profile_images/654416375197208576/IvQ18kQu_normal.jpg</t>
  </si>
  <si>
    <t>http://pbs.twimg.com/profile_images/691707535179411456/JZ3-pFYY_normal.jpg</t>
  </si>
  <si>
    <t>http://pbs.twimg.com/profile_images/609095157850492928/5UUtYRtR_normal.jpg</t>
  </si>
  <si>
    <t>http://pbs.twimg.com/profile_images/378800000855229140/30daa6adb1bea6f93b02a17c975d1d02_normal.jpeg</t>
  </si>
  <si>
    <t>http://pbs.twimg.com/profile_images/647929994283356160/BpEN6PIK_normal.jpg</t>
  </si>
  <si>
    <t>http://pbs.twimg.com/profile_images/648616699839782917/stPeUFxx_normal.jpg</t>
  </si>
  <si>
    <t>http://pbs.twimg.com/profile_images/611894658097152000/xpQqFBkB_normal.png</t>
  </si>
  <si>
    <t>http://pbs.twimg.com/profile_images/692298272174641153/M3ripsan_normal.jpg</t>
  </si>
  <si>
    <t>http://pbs.twimg.com/profile_images/669156220771504128/fHMPIbYb_normal.jpg</t>
  </si>
  <si>
    <t>http://pbs.twimg.com/profile_images/684937418269523972/A1M488fc_normal.jpg</t>
  </si>
  <si>
    <t>http://pbs.twimg.com/profile_images/662356516482093057/kD8yd49r_normal.jpg</t>
  </si>
  <si>
    <t>https://twitter.com/buyers210</t>
  </si>
  <si>
    <t>https://twitter.com/joannhelperin</t>
  </si>
  <si>
    <t>https://twitter.com/joshplunk11</t>
  </si>
  <si>
    <t>https://twitter.com/roadtripexplore</t>
  </si>
  <si>
    <t>https://twitter.com/cesarmor</t>
  </si>
  <si>
    <t>https://twitter.com/ebay</t>
  </si>
  <si>
    <t>https://twitter.com/southcentralcsc</t>
  </si>
  <si>
    <t>https://twitter.com/chickasawtv</t>
  </si>
  <si>
    <t>https://twitter.com/chicksawecoop</t>
  </si>
  <si>
    <t>https://twitter.com/kandilewis93</t>
  </si>
  <si>
    <t>https://twitter.com/theview</t>
  </si>
  <si>
    <t>https://twitter.com/newcastlecasino</t>
  </si>
  <si>
    <t>https://twitter.com/notnottshendrik</t>
  </si>
  <si>
    <t>https://twitter.com/betaraysteve</t>
  </si>
  <si>
    <t>https://twitter.com/juliegrey2</t>
  </si>
  <si>
    <t>https://twitter.com/tophrjobs</t>
  </si>
  <si>
    <t>https://twitter.com/newsmississipi</t>
  </si>
  <si>
    <t>https://twitter.com/pearlgirl79</t>
  </si>
  <si>
    <t>https://twitter.com/popmusicvideos</t>
  </si>
  <si>
    <t>https://twitter.com/dwlr3</t>
  </si>
  <si>
    <t>https://twitter.com/krischris519</t>
  </si>
  <si>
    <t>https://twitter.com/marysarahmusic</t>
  </si>
  <si>
    <t>https://twitter.com/alexandraeardle</t>
  </si>
  <si>
    <t>https://twitter.com/eyeofthetiigerr</t>
  </si>
  <si>
    <t>https://twitter.com/angelakrueger4</t>
  </si>
  <si>
    <t>https://twitter.com/justishudd</t>
  </si>
  <si>
    <t>https://twitter.com/vineyardvines</t>
  </si>
  <si>
    <t>https://twitter.com/dalealswirlbot</t>
  </si>
  <si>
    <t>https://twitter.com/lifestyleofyou</t>
  </si>
  <si>
    <t>https://twitter.com/beachrdyfitness</t>
  </si>
  <si>
    <t>https://twitter.com/ughprincesa</t>
  </si>
  <si>
    <t>https://twitter.com/usmvoice</t>
  </si>
  <si>
    <t>https://twitter.com/dayne_brown</t>
  </si>
  <si>
    <t>https://twitter.com/coachbev82</t>
  </si>
  <si>
    <t>https://twitter.com/usmsportsnet</t>
  </si>
  <si>
    <t>https://twitter.com/usmeagleeye</t>
  </si>
  <si>
    <t>https://twitter.com/tjjohnson67</t>
  </si>
  <si>
    <t>https://twitter.com/guerraperfecto</t>
  </si>
  <si>
    <t>https://twitter.com/guerreropericl1</t>
  </si>
  <si>
    <t>https://twitter.com/nicolepgentry</t>
  </si>
  <si>
    <t>https://twitter.com/lavallepromete3</t>
  </si>
  <si>
    <t>https://twitter.com/biggoldnation</t>
  </si>
  <si>
    <t>https://twitter.com/themoontowerbng</t>
  </si>
  <si>
    <t>https://twitter.com/discoverok</t>
  </si>
  <si>
    <t>https://twitter.com/bourdain</t>
  </si>
  <si>
    <t>https://twitter.com/travelok</t>
  </si>
  <si>
    <t>https://twitter.com/kwwl</t>
  </si>
  <si>
    <t>https://twitter.com/beccaboo389</t>
  </si>
  <si>
    <t>https://twitter.com/mscokcaroline</t>
  </si>
  <si>
    <t>https://twitter.com/gale_courtney</t>
  </si>
  <si>
    <t>https://twitter.com/gjquesenberry</t>
  </si>
  <si>
    <t>https://twitter.com/cmajorrrr</t>
  </si>
  <si>
    <t>https://twitter.com/letsnothateee</t>
  </si>
  <si>
    <t>https://twitter.com/redtomatoradio</t>
  </si>
  <si>
    <t>https://twitter.com/whohd</t>
  </si>
  <si>
    <t>https://twitter.com/desmoinesdaily</t>
  </si>
  <si>
    <t>https://twitter.com/pulpnews</t>
  </si>
  <si>
    <t>https://twitter.com/yskdesmoines</t>
  </si>
  <si>
    <t>https://twitter.com/977kcrr</t>
  </si>
  <si>
    <t>https://twitter.com/final_deal589</t>
  </si>
  <si>
    <t>https://twitter.com/kimtnews3</t>
  </si>
  <si>
    <t>https://twitter.com/q923waterloo</t>
  </si>
  <si>
    <t>https://twitter.com/genelehmann</t>
  </si>
  <si>
    <t>https://twitter.com/rwood035</t>
  </si>
  <si>
    <t>https://twitter.com/wolfhawkpk86</t>
  </si>
  <si>
    <t>https://twitter.com/spikelee</t>
  </si>
  <si>
    <t>https://twitter.com/lalodagach</t>
  </si>
  <si>
    <t>https://twitter.com/emdaugherty4</t>
  </si>
  <si>
    <t>https://twitter.com/crossley_kobi</t>
  </si>
  <si>
    <t>https://twitter.com/fox28iowa</t>
  </si>
  <si>
    <t>https://twitter.com/cbs2iowa</t>
  </si>
  <si>
    <t>https://twitter.com/nmscas</t>
  </si>
  <si>
    <t>https://twitter.com/nmscas_jb</t>
  </si>
  <si>
    <t>https://twitter.com/puckettwx</t>
  </si>
  <si>
    <t>https://twitter.com/s_r_s</t>
  </si>
  <si>
    <t>https://twitter.com/chipotalosa</t>
  </si>
  <si>
    <t>https://twitter.com/taylor_addice</t>
  </si>
  <si>
    <t>https://twitter.com/wcbinews</t>
  </si>
  <si>
    <t>https://twitter.com/joeybarnestv</t>
  </si>
  <si>
    <t>https://twitter.com/britoliverwcbi</t>
  </si>
  <si>
    <t>https://twitter.com/xreckless_</t>
  </si>
  <si>
    <t>https://twitter.com/tomeblewcbi</t>
  </si>
  <si>
    <t>https://twitter.com/amsmadwoman</t>
  </si>
  <si>
    <t>https://twitter.com/pingpongparis</t>
  </si>
  <si>
    <t>https://twitter.com/amclassmobileal</t>
  </si>
  <si>
    <t>https://twitter.com/tharealmcb</t>
  </si>
  <si>
    <t>https://twitter.com/houseware_deals</t>
  </si>
  <si>
    <t>https://twitter.com/artistlr</t>
  </si>
  <si>
    <t>https://twitter.com/djournalnow</t>
  </si>
  <si>
    <t>https://twitter.com/badponymedicine</t>
  </si>
  <si>
    <t>https://twitter.com/withoutatrace</t>
  </si>
  <si>
    <t>https://twitter.com/buzzinmemphis</t>
  </si>
  <si>
    <t>https://twitter.com/flourishes2u</t>
  </si>
  <si>
    <t>https://twitter.com/msnews2011</t>
  </si>
  <si>
    <t>https://twitter.com/debbie_long_1</t>
  </si>
  <si>
    <t>https://twitter.com/okcabins</t>
  </si>
  <si>
    <t>https://twitter.com/swfberwick</t>
  </si>
  <si>
    <t>https://twitter.com/tphotos</t>
  </si>
  <si>
    <t>https://twitter.com/mramosdc</t>
  </si>
  <si>
    <t>https://twitter.com/cannaprocessing</t>
  </si>
  <si>
    <t>https://twitter.com/gwaynegilliam</t>
  </si>
  <si>
    <t>https://twitter.com/_ashley_faith_</t>
  </si>
  <si>
    <t>https://twitter.com/kexpplaylist</t>
  </si>
  <si>
    <t>https://twitter.com/papas_electric</t>
  </si>
  <si>
    <t>https://twitter.com/fawfulfan</t>
  </si>
  <si>
    <t>https://twitter.com/ctown4life24</t>
  </si>
  <si>
    <t>https://twitter.com/spectricide</t>
  </si>
  <si>
    <t>https://twitter.com/7h0th</t>
  </si>
  <si>
    <t>https://twitter.com/weefy58</t>
  </si>
  <si>
    <t>https://twitter.com/wave3news</t>
  </si>
  <si>
    <t>https://twitter.com/orlpol32822</t>
  </si>
  <si>
    <t>https://twitter.com/meghanbenvenist</t>
  </si>
  <si>
    <t>https://twitter.com/ftrkane</t>
  </si>
  <si>
    <t>https://twitter.com/fmtalk1065</t>
  </si>
  <si>
    <t>https://twitter.com/wnsp</t>
  </si>
  <si>
    <t>https://twitter.com/92zew</t>
  </si>
  <si>
    <t>https://twitter.com/blaque75t</t>
  </si>
  <si>
    <t>https://twitter.com/alishaskinner12</t>
  </si>
  <si>
    <t>https://twitter.com/corinnekurucz</t>
  </si>
  <si>
    <t>https://twitter.com/carmenabbastx</t>
  </si>
  <si>
    <t>https://twitter.com/kaligreene_</t>
  </si>
  <si>
    <t>https://twitter.com/auntb</t>
  </si>
  <si>
    <t>https://twitter.com/scavendish</t>
  </si>
  <si>
    <t>https://twitter.com/hugambassador</t>
  </si>
  <si>
    <t>https://twitter.com/bw_health</t>
  </si>
  <si>
    <t>https://twitter.com/bw_business</t>
  </si>
  <si>
    <t>https://twitter.com/pddlive</t>
  </si>
  <si>
    <t>https://twitter.com/tmj_mob_retail</t>
  </si>
  <si>
    <t>https://twitter.com/stinnett69</t>
  </si>
  <si>
    <t>https://twitter.com/f8inmemphis</t>
  </si>
  <si>
    <t>https://twitter.com/alhakofi</t>
  </si>
  <si>
    <t>https://twitter.com/julianamills221</t>
  </si>
  <si>
    <t>https://twitter.com/todaybirthdaytl</t>
  </si>
  <si>
    <t>https://twitter.com/loljknvm</t>
  </si>
  <si>
    <t>https://twitter.com/adalazerzone</t>
  </si>
  <si>
    <t>https://twitter.com/adaairexpo</t>
  </si>
  <si>
    <t>https://twitter.com/griffinbellah</t>
  </si>
  <si>
    <t>https://twitter.com/candy_cane77</t>
  </si>
  <si>
    <t>https://twitter.com/laurenwave3tv</t>
  </si>
  <si>
    <t>https://twitter.com/jrbungard_b</t>
  </si>
  <si>
    <t>https://twitter.com/whiskey_girl33</t>
  </si>
  <si>
    <t>https://twitter.com/guinness4ever61</t>
  </si>
  <si>
    <t>https://twitter.com/mrturnbow</t>
  </si>
  <si>
    <t>https://twitter.com/davidmaxedon</t>
  </si>
  <si>
    <t>https://twitter.com/knuppelrodney</t>
  </si>
  <si>
    <t>https://twitter.com/fl_drive</t>
  </si>
  <si>
    <t>https://twitter.com/oktsheriff</t>
  </si>
  <si>
    <t>https://twitter.com/myhurricaneapp</t>
  </si>
  <si>
    <t>https://twitter.com/ericanicolewhit</t>
  </si>
  <si>
    <t>https://twitter.com/cc247weather</t>
  </si>
  <si>
    <t>https://twitter.com/simpleweatherms</t>
  </si>
  <si>
    <t>https://twitter.com/yellowshirt321</t>
  </si>
  <si>
    <t>https://twitter.com/ilovejunksilver</t>
  </si>
  <si>
    <t>https://twitter.com/simpleweather4u</t>
  </si>
  <si>
    <t>https://twitter.com/wtvamatt</t>
  </si>
  <si>
    <t>https://twitter.com/nwsmemphis</t>
  </si>
  <si>
    <t>https://twitter.com/mainyacmuzic1</t>
  </si>
  <si>
    <t>https://twitter.com/youtube</t>
  </si>
  <si>
    <t>https://twitter.com/landbluebook</t>
  </si>
  <si>
    <t>https://twitter.com/aurorafuerst</t>
  </si>
  <si>
    <t>https://twitter.com/chickasawelem</t>
  </si>
  <si>
    <t>https://twitter.com/iembot_meg</t>
  </si>
  <si>
    <t>https://twitter.com/middletnweather</t>
  </si>
  <si>
    <t>https://twitter.com/sharoninokie</t>
  </si>
  <si>
    <t>https://twitter.com/arwxcenter</t>
  </si>
  <si>
    <t>https://twitter.com/ants012369</t>
  </si>
  <si>
    <t>https://twitter.com/find_items</t>
  </si>
  <si>
    <t>https://twitter.com/daddyrisma</t>
  </si>
  <si>
    <t>https://twitter.com/steezmayra_</t>
  </si>
  <si>
    <t>https://twitter.com/payday_loans_al</t>
  </si>
  <si>
    <t>https://twitter.com/iamfrankcastle</t>
  </si>
  <si>
    <t>https://twitter.com/akroper</t>
  </si>
  <si>
    <t>https://twitter.com/chickasawnps</t>
  </si>
  <si>
    <t>https://twitter.com/thedavisnews</t>
  </si>
  <si>
    <t>https://twitter.com/snc301</t>
  </si>
  <si>
    <t>https://twitter.com/satsuma_high</t>
  </si>
  <si>
    <t>https://twitter.com/letmeebeefree</t>
  </si>
  <si>
    <t>https://twitter.com/papasdecks</t>
  </si>
  <si>
    <t>https://twitter.com/marbethflies</t>
  </si>
  <si>
    <t>https://twitter.com/therealyog</t>
  </si>
  <si>
    <t>https://twitter.com/alejandrarands</t>
  </si>
  <si>
    <t>https://twitter.com/moniqueallain1</t>
  </si>
  <si>
    <t>https://twitter.com/drmcar</t>
  </si>
  <si>
    <t>https://twitter.com/obeyjay251</t>
  </si>
  <si>
    <t>https://twitter.com/eazyeportune</t>
  </si>
  <si>
    <t>https://twitter.com/k5liddell</t>
  </si>
  <si>
    <t>https://twitter.com/floral_hardy</t>
  </si>
  <si>
    <t>https://twitter.com/vbmarch13</t>
  </si>
  <si>
    <t>https://twitter.com/bfflauaus</t>
  </si>
  <si>
    <t>https://twitter.com/dialacina</t>
  </si>
  <si>
    <t>https://twitter.com/mierrick1</t>
  </si>
  <si>
    <t>https://twitter.com/alabamadui_atty</t>
  </si>
  <si>
    <t>https://twitter.com/melissamonty</t>
  </si>
  <si>
    <t>https://twitter.com/paulmccord</t>
  </si>
  <si>
    <t>https://twitter.com/okcredhawks</t>
  </si>
  <si>
    <t>https://twitter.com/jetermac2</t>
  </si>
  <si>
    <t>https://twitter.com/olgatourn</t>
  </si>
  <si>
    <t>https://twitter.com/lstsigh</t>
  </si>
  <si>
    <t>https://twitter.com/_missmovin0n</t>
  </si>
  <si>
    <t>https://twitter.com/keenemerlin</t>
  </si>
  <si>
    <t>https://twitter.com/krista_ann</t>
  </si>
  <si>
    <t>https://twitter.com/disco_infiltr8r</t>
  </si>
  <si>
    <t>https://twitter.com/ponorit</t>
  </si>
  <si>
    <t>https://twitter.com/bighosshouston</t>
  </si>
  <si>
    <t>https://twitter.com/_lovingmelexi</t>
  </si>
  <si>
    <t>https://twitter.com/senschuh</t>
  </si>
  <si>
    <t>https://twitter.com/supremeoutdoorz</t>
  </si>
  <si>
    <t>https://twitter.com/vacshackcom</t>
  </si>
  <si>
    <t>https://twitter.com/esjaysboutique</t>
  </si>
  <si>
    <t>https://twitter.com/healthyfellow</t>
  </si>
  <si>
    <t>https://twitter.com/jamesmowlowski</t>
  </si>
  <si>
    <t>https://twitter.com/121plumbers</t>
  </si>
  <si>
    <t>https://twitter.com/orlpol32807</t>
  </si>
  <si>
    <t>https://twitter.com/tulsateresa</t>
  </si>
  <si>
    <t>https://twitter.com/bedrechocolate</t>
  </si>
  <si>
    <t>https://twitter.com/findsuperdeals</t>
  </si>
  <si>
    <t>https://twitter.com/helanmback</t>
  </si>
  <si>
    <t>https://twitter.com/valazquez_b</t>
  </si>
  <si>
    <t>https://twitter.com/mobilealtraffic</t>
  </si>
  <si>
    <t>https://twitter.com/swardarch</t>
  </si>
  <si>
    <t>https://twitter.com/xquisitepublish</t>
  </si>
  <si>
    <t>https://twitter.com/jobsinmemphis1</t>
  </si>
  <si>
    <t>https://twitter.com/jeephome1</t>
  </si>
  <si>
    <t>https://twitter.com/cavedaddy</t>
  </si>
  <si>
    <t>https://twitter.com/sovocraine</t>
  </si>
  <si>
    <t>https://twitter.com/ecutigerupdates</t>
  </si>
  <si>
    <t>https://twitter.com/thechadman4chad</t>
  </si>
  <si>
    <t>https://twitter.com/kimmerjo64</t>
  </si>
  <si>
    <t>https://twitter.com/ncai1944</t>
  </si>
  <si>
    <t>https://twitter.com/patchingplaster</t>
  </si>
  <si>
    <t>https://twitter.com/calscherm</t>
  </si>
  <si>
    <t>https://twitter.com/chirpoink</t>
  </si>
  <si>
    <t>https://twitter.com/boss_johhny</t>
  </si>
  <si>
    <t>https://twitter.com/laletrasiente</t>
  </si>
  <si>
    <t>https://twitter.com/aka1988jsu</t>
  </si>
  <si>
    <t>https://twitter.com/emilystinson94</t>
  </si>
  <si>
    <t>https://twitter.com/ecu_wesley</t>
  </si>
  <si>
    <t>https://twitter.com/nicolettepaigew</t>
  </si>
  <si>
    <t>https://twitter.com/jessicametzer</t>
  </si>
  <si>
    <t>https://twitter.com/deknismindy</t>
  </si>
  <si>
    <t>https://twitter.com/snnwxorg</t>
  </si>
  <si>
    <t>https://twitter.com/simpleweatheria</t>
  </si>
  <si>
    <t>https://twitter.com/danchesler</t>
  </si>
  <si>
    <t>https://twitter.com/_stevefox_</t>
  </si>
  <si>
    <t>https://twitter.com/nbcblacklist</t>
  </si>
  <si>
    <t>https://twitter.com/965traffic</t>
  </si>
  <si>
    <t>https://twitter.com/usacdl</t>
  </si>
  <si>
    <t>https://twitter.com/weatherhop</t>
  </si>
  <si>
    <t>https://twitter.com/mountainlion_b</t>
  </si>
  <si>
    <t>https://twitter.com/rlhillrealtor</t>
  </si>
  <si>
    <t>https://twitter.com/fmlmike</t>
  </si>
  <si>
    <t>https://twitter.com/mrjuuon</t>
  </si>
  <si>
    <t>https://twitter.com/suzettepetillo</t>
  </si>
  <si>
    <t>https://twitter.com/realdonaldtrump</t>
  </si>
  <si>
    <t>https://twitter.com/must_be_pi314</t>
  </si>
  <si>
    <t>https://twitter.com/fashyneko</t>
  </si>
  <si>
    <t>https://twitter.com/lee_wingard</t>
  </si>
  <si>
    <t>https://twitter.com/wkrg</t>
  </si>
  <si>
    <t>https://twitter.com/jessy12251</t>
  </si>
  <si>
    <t>https://twitter.com/chisholmtcasino</t>
  </si>
  <si>
    <t>https://twitter.com/chickasawrcc</t>
  </si>
  <si>
    <t>https://twitter.com/alabamainsider</t>
  </si>
  <si>
    <t>https://twitter.com/texomacasino</t>
  </si>
  <si>
    <t>https://twitter.com/montgomery_new</t>
  </si>
  <si>
    <t>https://twitter.com/coincitywarrior</t>
  </si>
  <si>
    <t>https://twitter.com/josmirek</t>
  </si>
  <si>
    <t>https://twitter.com/fancybuffalo</t>
  </si>
  <si>
    <t>https://twitter.com/txsharon</t>
  </si>
  <si>
    <t>https://twitter.com/shaktilila</t>
  </si>
  <si>
    <t>https://twitter.com/v2okc</t>
  </si>
  <si>
    <t>https://twitter.com/fgbrisco</t>
  </si>
  <si>
    <t>https://twitter.com/shelbynicole_29</t>
  </si>
  <si>
    <t>https://twitter.com/egrizzle912</t>
  </si>
  <si>
    <t>https://twitter.com/iembot_arx</t>
  </si>
  <si>
    <t>https://twitter.com/bama_insurance</t>
  </si>
  <si>
    <t>https://twitter.com/dustign</t>
  </si>
  <si>
    <t>https://twitter.com/producerpassion</t>
  </si>
  <si>
    <t>https://twitter.com/ramseymcgillow1</t>
  </si>
  <si>
    <t>https://twitter.com/dadspestcontrol</t>
  </si>
  <si>
    <t>https://twitter.com/orlpol32825</t>
  </si>
  <si>
    <t>https://twitter.com/iawxnet_ne</t>
  </si>
  <si>
    <t>https://twitter.com/greenlawoffice</t>
  </si>
  <si>
    <t>https://twitter.com/jeffmoody</t>
  </si>
  <si>
    <t>https://twitter.com/nuascannan</t>
  </si>
  <si>
    <t>https://twitter.com/wxbotusa</t>
  </si>
  <si>
    <t>https://twitter.com/fayettecares</t>
  </si>
  <si>
    <t>https://twitter.com/fnxtv</t>
  </si>
  <si>
    <t>https://twitter.com/kimfcoates</t>
  </si>
  <si>
    <t>https://twitter.com/blakepickens</t>
  </si>
  <si>
    <t>https://twitter.com/frankblanquet</t>
  </si>
  <si>
    <t>https://twitter.com/nas</t>
  </si>
  <si>
    <t>https://twitter.com/fatbellybella</t>
  </si>
  <si>
    <t>https://twitter.com/nacho_biznez</t>
  </si>
  <si>
    <t>https://twitter.com/chickasawccc</t>
  </si>
  <si>
    <t>https://twitter.com/johmckjo</t>
  </si>
  <si>
    <t>https://twitter.com/whalewisdom</t>
  </si>
  <si>
    <t>https://twitter.com/confcalltran</t>
  </si>
  <si>
    <t>https://twitter.com/atlas_shield</t>
  </si>
  <si>
    <t>https://twitter.com/ej_leclair</t>
  </si>
  <si>
    <t>https://twitter.com/nicoletrumps</t>
  </si>
  <si>
    <t>https://twitter.com/laniecraig</t>
  </si>
  <si>
    <t>https://twitter.com/kyledloveless</t>
  </si>
  <si>
    <t>https://twitter.com/local15news</t>
  </si>
  <si>
    <t>https://twitter.com/news_oklahoma</t>
  </si>
  <si>
    <t>https://twitter.com/jamloafes</t>
  </si>
  <si>
    <t>https://twitter.com/enginerd2004</t>
  </si>
  <si>
    <t>https://twitter.com/murph_andy</t>
  </si>
  <si>
    <t>https://twitter.com/mericalmarieee</t>
  </si>
  <si>
    <t>https://twitter.com/totaltrafficmco</t>
  </si>
  <si>
    <t>https://twitter.com/fli4thm</t>
  </si>
  <si>
    <t>https://twitter.com/fl511_central</t>
  </si>
  <si>
    <t>https://twitter.com/2steelgirls</t>
  </si>
  <si>
    <t>https://twitter.com/dizzymissruby</t>
  </si>
  <si>
    <t>https://twitter.com/google_nnews</t>
  </si>
  <si>
    <t>https://twitter.com/nhtribune</t>
  </si>
  <si>
    <t>https://twitter.com/zenoxx69</t>
  </si>
  <si>
    <t>https://twitter.com/chilledchaos</t>
  </si>
  <si>
    <t>https://twitter.com/blindokie</t>
  </si>
  <si>
    <t>https://twitter.com/yucatantacosokc</t>
  </si>
  <si>
    <t>https://twitter.com/getgetgooditems</t>
  </si>
  <si>
    <t>https://twitter.com/briarhawkeye</t>
  </si>
  <si>
    <t>https://twitter.com/kristyreed14</t>
  </si>
  <si>
    <t>https://twitter.com/salenaa_17</t>
  </si>
  <si>
    <t>https://twitter.com/aliyaweaver99</t>
  </si>
  <si>
    <t>https://twitter.com/tupelo_buzz</t>
  </si>
  <si>
    <t>https://twitter.com/thing_finder</t>
  </si>
  <si>
    <t>https://twitter.com/eldonthacker</t>
  </si>
  <si>
    <t>https://twitter.com/brendont23</t>
  </si>
  <si>
    <t>https://twitter.com/shanetwocow</t>
  </si>
  <si>
    <t>https://twitter.com/amirasabic</t>
  </si>
  <si>
    <t>https://twitter.com/ljackcarpentry</t>
  </si>
  <si>
    <t>https://twitter.com/fordfocus___</t>
  </si>
  <si>
    <t>https://twitter.com/sodexojobs</t>
  </si>
  <si>
    <t>https://twitter.com/linkedin</t>
  </si>
  <si>
    <t>https://twitter.com/amysodexotaylor</t>
  </si>
  <si>
    <t>https://twitter.com/artbrown20</t>
  </si>
  <si>
    <t>https://twitter.com/tothetopcarlos</t>
  </si>
  <si>
    <t>https://twitter.com/_tyrabreanne</t>
  </si>
  <si>
    <t>https://twitter.com/mikemess__</t>
  </si>
  <si>
    <t>https://twitter.com/xx1infamous</t>
  </si>
  <si>
    <t>https://twitter.com/ken_ragsdale</t>
  </si>
  <si>
    <t>https://twitter.com/jlaynelittle</t>
  </si>
  <si>
    <t>https://twitter.com/csnodgrass1013</t>
  </si>
  <si>
    <t>https://twitter.com/missygoody9</t>
  </si>
  <si>
    <t>https://twitter.com/desmoinesdem</t>
  </si>
  <si>
    <t>https://twitter.com/matocnationpac</t>
  </si>
  <si>
    <t>https://twitter.com/ordersales</t>
  </si>
  <si>
    <t>https://twitter.com/texashistorycom</t>
  </si>
  <si>
    <t>https://twitter.com/mmillerard</t>
  </si>
  <si>
    <t>https://twitter.com/alansalaambey</t>
  </si>
  <si>
    <t>https://twitter.com/susanwtva</t>
  </si>
  <si>
    <t>https://twitter.com/here_ikum</t>
  </si>
  <si>
    <t>https://twitter.com/rlgann</t>
  </si>
  <si>
    <t>https://twitter.com/ndngenuity</t>
  </si>
  <si>
    <t>https://twitter.com/savingplaces</t>
  </si>
  <si>
    <t>https://twitter.com/oki35thm</t>
  </si>
  <si>
    <t>https://twitter.com/okturnpike</t>
  </si>
  <si>
    <t>https://twitter.com/wazetrafficorl</t>
  </si>
  <si>
    <t>https://twitter.com/waze</t>
  </si>
  <si>
    <t>https://twitter.com/boettler_vernon</t>
  </si>
  <si>
    <t>https://twitter.com/panthers</t>
  </si>
  <si>
    <t>https://twitter.com/broncos</t>
  </si>
  <si>
    <t>https://twitter.com/jmnance</t>
  </si>
  <si>
    <t>https://twitter.com/ilovemycredit</t>
  </si>
  <si>
    <t>https://twitter.com/kristydorsett</t>
  </si>
  <si>
    <t>https://twitter.com/sprittibee</t>
  </si>
  <si>
    <t>https://twitter.com/nativeoklahoma</t>
  </si>
  <si>
    <t>https://twitter.com/cititrendsjobs</t>
  </si>
  <si>
    <t>https://twitter.com/srmichael11_bec</t>
  </si>
  <si>
    <t>https://twitter.com/newdeals9</t>
  </si>
  <si>
    <t>https://twitter.com/nonsenseengine</t>
  </si>
  <si>
    <t>https://twitter.com/ess_tee_doubleu</t>
  </si>
  <si>
    <t>https://twitter.com/esckmotrent</t>
  </si>
  <si>
    <t>https://twitter.com/vamp_kris2102</t>
  </si>
  <si>
    <t>https://twitter.com/robwireweather</t>
  </si>
  <si>
    <t>https://twitter.com/papasplumbers</t>
  </si>
  <si>
    <t>https://twitter.com/alabamaloverusa</t>
  </si>
  <si>
    <t>https://twitter.com/carlos_m_ojeda</t>
  </si>
  <si>
    <t>https://twitter.com/johnnyharriso12</t>
  </si>
  <si>
    <t>https://twitter.com/47panagiotis</t>
  </si>
  <si>
    <t>https://twitter.com/ritacollin64</t>
  </si>
  <si>
    <t>https://twitter.com/okcnm</t>
  </si>
  <si>
    <t>https://twitter.com/davidfholt</t>
  </si>
  <si>
    <t>https://twitter.com/dct_ihjc</t>
  </si>
  <si>
    <t>https://twitter.com/newsmssarah</t>
  </si>
  <si>
    <t>https://twitter.com/news_ms</t>
  </si>
  <si>
    <t>https://twitter.com/tweet3po</t>
  </si>
  <si>
    <t>https://twitter.com/fleejack</t>
  </si>
  <si>
    <t>https://twitter.com/ltholmes</t>
  </si>
  <si>
    <t>https://twitter.com/mblack47</t>
  </si>
  <si>
    <t>https://twitter.com/mikepinkshoes</t>
  </si>
  <si>
    <t>https://twitter.com/projectrepat</t>
  </si>
  <si>
    <t>https://twitter.com/wom2010bob</t>
  </si>
  <si>
    <t>https://twitter.com/jpiferris</t>
  </si>
  <si>
    <t>https://twitter.com/erykahsaustin</t>
  </si>
  <si>
    <t>https://twitter.com/lalo_fohunnid</t>
  </si>
  <si>
    <t>https://twitter.com/940mcclain</t>
  </si>
  <si>
    <t>https://twitter.com/213samm</t>
  </si>
  <si>
    <t>https://twitter.com/mcswaintheatre</t>
  </si>
  <si>
    <t>https://twitter.com/kauffmaninc</t>
  </si>
  <si>
    <t>https://twitter.com/tupeloeventz</t>
  </si>
  <si>
    <t>https://twitter.com/sherricoale</t>
  </si>
  <si>
    <t>https://twitter.com/ou_wbball</t>
  </si>
  <si>
    <t>https://twitter.com/murraystateok</t>
  </si>
  <si>
    <t>https://twitter.com/aaron_brackett</t>
  </si>
  <si>
    <t>https://twitter.com/jetstreamcasino</t>
  </si>
  <si>
    <t>https://twitter.com/okcthunder</t>
  </si>
  <si>
    <t>https://twitter.com/kocoshelby</t>
  </si>
  <si>
    <t>https://twitter.com/sbwok</t>
  </si>
  <si>
    <t>https://twitter.com/davishswolves</t>
  </si>
  <si>
    <t>https://twitter.com/destinygarrison</t>
  </si>
  <si>
    <t>https://twitter.com/laurirottmayer</t>
  </si>
  <si>
    <t>https://twitter.com/sharberhannah</t>
  </si>
  <si>
    <t>https://twitter.com/_a2j__</t>
  </si>
  <si>
    <t>https://twitter.com/pirates</t>
  </si>
  <si>
    <t>https://twitter.com/thatcrispybacon</t>
  </si>
  <si>
    <t>https://twitter.com/seateroo</t>
  </si>
  <si>
    <t>https://twitter.com/cindyevans42</t>
  </si>
  <si>
    <t>https://twitter.com/kristynmusic</t>
  </si>
  <si>
    <t>https://twitter.com/donnagcosby</t>
  </si>
  <si>
    <t>https://twitter.com/coachdingus</t>
  </si>
  <si>
    <t>https://twitter.com/therimer250</t>
  </si>
  <si>
    <t>https://twitter.com/southwindhills</t>
  </si>
  <si>
    <t>https://twitter.com/goddardcenter</t>
  </si>
  <si>
    <t>https://twitter.com/rani2012</t>
  </si>
  <si>
    <t>https://twitter.com/traildance</t>
  </si>
  <si>
    <t>https://twitter.com/mixmercantile</t>
  </si>
  <si>
    <t>https://twitter.com/wyattmccubbin</t>
  </si>
  <si>
    <t>https://twitter.com/cthc_duncan</t>
  </si>
  <si>
    <t>https://twitter.com/winstarworld</t>
  </si>
  <si>
    <t>https://twitter.com/wtvanews</t>
  </si>
  <si>
    <t>https://twitter.com/orlpol32829</t>
  </si>
  <si>
    <t>https://twitter.com/31bjn</t>
  </si>
  <si>
    <t>https://twitter.com/americasmilhist</t>
  </si>
  <si>
    <t>https://twitter.com/jasper_pirate</t>
  </si>
  <si>
    <t>https://twitter.com/jevans1137</t>
  </si>
  <si>
    <t>buyers210
Janitor Wing Nut Mop Handle CHICKASAW
&amp;amp; LITTLE ROCK BROOM WORKS Mop
Handles - https://t.co/0Q7FUsju2S</t>
  </si>
  <si>
    <t>joannhelperin
Boys for flirting in Chickasaw-AL-USA
#escapade #men #free https://t.co/AAjnSZab9j
https://t.co/iksAXQOPjh</t>
  </si>
  <si>
    <t>joshplunk11
Chickasaw ➡ ??? 🏈😞</t>
  </si>
  <si>
    <t>roadtripexplore
Chickasaw National Recreation Area
in Sulphur, Oklahoma features spring-fed
waters rippling over sma https://t.co/HlbjEvuLFA</t>
  </si>
  <si>
    <t>cesarmor
2011 Chickasaw 5 Oz America The
Beautiful .999 Silver Bullion Coin
NGC MS69 DPL https://t.co/rM35Ql7sVm
… … … @eBay https://t.co/uY1vlSvCCF</t>
  </si>
  <si>
    <t xml:space="preserve">ebay
</t>
  </si>
  <si>
    <t>southcentralcsc
April Taylor, SCCSC sustainability
scientist, on @chickasawtv @chickasawnation
https://t.co/IlSb8IZh0M</t>
  </si>
  <si>
    <t>chickasawnation
Chipota Chikashshanompoli (Youth
Chickasaw Language Club) is accepting
members. Meetings begin Feb. 2.
Learn more: https://t.co/o9v3LDr0PC</t>
  </si>
  <si>
    <t>chickasawtv
Get the inside scoop on Ada's @McSwainTheatre:
https://t.co/Vz8O8eVMXY https://t.co/n1qyJKpsJK</t>
  </si>
  <si>
    <t>chicksawecoop
Report an outage at any time: IVR
phone system, 901-465-3591 or Online:
https://t.co/JOffT4TY5m and App
CECPoweup https://t.co/l2EPwOzOJ9</t>
  </si>
  <si>
    <t>kandilewis93
@TheView here ugo again.BNg 1/2
Okla Chickasaw IF Natives boycotted
blackorwhite as u call it movies
WTH wld WEWATCHTHE2MOVIESw/ourraceinem.</t>
  </si>
  <si>
    <t xml:space="preserve">theview
</t>
  </si>
  <si>
    <t>newcastlecasino
🔊🔊🔊Get your nominations in!
We're crossing our fingers for
Best Casino and Kitchen 44 for
Best Overall Dining! https://t.co/rmUvz47XfK</t>
  </si>
  <si>
    <t>notnottshendrik
@BetaRaySteve It should, but I'm
Chickasaw, which is one of two
tribes that actually sold their
brother tribes into slavery for
land. #TMYK</t>
  </si>
  <si>
    <t xml:space="preserve">betaraysteve
</t>
  </si>
  <si>
    <t>juliegrey2
(MD) Geriatric Physician - Chickasaw,
AL https://t.co/xGc7VUVHFo</t>
  </si>
  <si>
    <t>tophrjobs
#hrjobs #hr #humanresources #jobs
Administrative Support I - FDA
(IDIQ-01283) - Chickasaw Na.. visit
→ https://t.co/C2pSgij37w</t>
  </si>
  <si>
    <t>newsmississipi
https://t.co/fmpeKqqEMz - Chickasaw
County agencies submit requests
for United Way assistance https://t.co/Mn7hdqLCgd</t>
  </si>
  <si>
    <t>pearlgirl79
RT @Chickasaw: Where can you find
tamales &amp;amp; BBQ in Colbert? Why,
at Williams Old Style BBQ. #TownTipTuesday
https://t.co/YCi9I8EGRs https:/…</t>
  </si>
  <si>
    <t>chickasaw
I judged last year's event &amp;amp;
trust me, you don't want to miss
this! https://t.co/u1O7ZeybH4</t>
  </si>
  <si>
    <t>popmusicvideos
RT @MarySarahMusic: The Mary Sarah
Music #BOOM Daily is out! https://t.co/MAahBKQAej
Stories via @Chickasaw @krischris519
@Dwlr3</t>
  </si>
  <si>
    <t xml:space="preserve">dwlr3
</t>
  </si>
  <si>
    <t xml:space="preserve">krischris519
</t>
  </si>
  <si>
    <t xml:space="preserve">marysarahmusic
</t>
  </si>
  <si>
    <t>alexandraeardle
Looking for fuck friend in Chickasaw-AL-USA
#adventure #singles #adult https://t.co/pT6FFoRKJn
https://t.co/rNU02bAKzj</t>
  </si>
  <si>
    <t>eyeofthetiigerr
Getting to speak to young Chickasaw
students about how great East Central
is and how to stay involved with
the culture. So amazing 😊</t>
  </si>
  <si>
    <t>angelakrueger4
Fuck contacts in Chickasaw-AL-USA
#seeking #fun #fuckbuddy https://t.co/jQNxy0l2IU
https://t.co/oO4YeIcHGg</t>
  </si>
  <si>
    <t>justishudd
.@Chickasaw can I get a discount
if I come decked out in @vineyardvines?</t>
  </si>
  <si>
    <t xml:space="preserve">vineyardvines
</t>
  </si>
  <si>
    <t>dalealswirlbot
ken_ragsdale, Aún no le has dado
al Swirl? ( ͡° ͜ʖ ͡°) #DaleAlSwirl!
https://t.co/B4cTSdZGoM</t>
  </si>
  <si>
    <t>lifestyleofyou
#Crossfit Highlight : It's Official!!
Newest member of Crossfit Chickasaw!☺️
#crossfit #crossfitmember #crossfitadd…
https://t.co/X2vjhlRlFk</t>
  </si>
  <si>
    <t>beachrdyfitness
BeachRdyFitness: lifeSTYLEofYou:
#Crossfit Highlight : It's Official!!
Newest member of Crossfit Chickasaw!☺️
#cro… https://t.co/I3hXm3dHky</t>
  </si>
  <si>
    <t>ughprincesa
"it's like the chickasaw"</t>
  </si>
  <si>
    <t>usmvoice
RT @CoachBev82: @dayne_brown thanks
for stopping by Chickasaw High
School today Coach. We appreciate
you. #SMTTT</t>
  </si>
  <si>
    <t xml:space="preserve">dayne_brown
</t>
  </si>
  <si>
    <t>coachbev82
The Official Chickasaw Chieftain
football schedule will be released
Wednesday. #HatchetsUp</t>
  </si>
  <si>
    <t>usmsportsnet
RT @CoachBev82: @dayne_brown thanks
for stopping by Chickasaw High
School today Coach. We appreciate
you. #SMTTT</t>
  </si>
  <si>
    <t>usmeagleeye
RT @CoachBev82: @dayne_brown thanks
for stopping by Chickasaw High
School today Coach. We appreciate
you. #SMTTT</t>
  </si>
  <si>
    <t>tjjohnson67
RT @CoachBev82: @dayne_brown thanks
for stopping by Chickasaw High
School today Coach. We appreciate
you. #SMTTT</t>
  </si>
  <si>
    <t>guerraperfecto
Receipt to Revolutionary War General
Andrew Pickens for Chickasaw Indian
Land https://t.co/Hwl66MJR0i https://t.co/hZyWsu4d3r</t>
  </si>
  <si>
    <t>guerreropericl1
Receipt to Revolutionary War General
Andrew Pickens for Chickasaw Indian
Land https://t.co/jLXUOtbN8K https://t.co/DJFoow60Ni</t>
  </si>
  <si>
    <t>nicolepgentry
Beautiful place, affordable and
ready to move into! Call me with
questions, and please share this
post! Thank you! https://t.co/1HISLW9RV8</t>
  </si>
  <si>
    <t>lavallepromete3
Receipt to Revolutionary War General
Andrew Pickens for Chickasaw Indian
Land https://t.co/fKUPvNJvKv https://t.co/83JdtZOFrI</t>
  </si>
  <si>
    <t>biggoldnation
RT @CoachBev82: @dayne_brown thanks
for stopping by Chickasaw High
School today Coach. We appreciate
you. #SMTTT</t>
  </si>
  <si>
    <t>themoontowerbng
Food Network Champion Chef Opens
Beavers Bend Restaurant - https://t.co/4YTG25BY86
@Bourdain @DiscoverOK @Chickasaw
@TravelOK</t>
  </si>
  <si>
    <t xml:space="preserve">discoverok
</t>
  </si>
  <si>
    <t xml:space="preserve">bourdain
</t>
  </si>
  <si>
    <t xml:space="preserve">travelok
</t>
  </si>
  <si>
    <t>kwwl
According to the New Hampton Chickasaw
County Tribune, a possible tragic
accident. https://t.co/UVsFk6eR1E
https://t.co/pexZDCNbV1</t>
  </si>
  <si>
    <t>beccaboo389
I'm at Chickasaw Oaks in Orlando,
FL https://t.co/lRmyuEkfih</t>
  </si>
  <si>
    <t>mscokcaroline
RT @ChickasawNation: Feb. 1 is
deadline for Chickasaw students
to apply for education assistance
for the Spring 2016 semester. Visit
https:…</t>
  </si>
  <si>
    <t>gale_courtney
Jack says that winter running is
great at Chickasaw Trace. 15k race
coming up in March.… https://t.co/FlHUZpillZ</t>
  </si>
  <si>
    <t>gjquesenberry
Chickasaw Mudd Puppies - Do You
Remember https://t.co/FuwQ6sOcFI</t>
  </si>
  <si>
    <t>cmajorrrr
@LetsNotHateee 😂 in Chickasaw?</t>
  </si>
  <si>
    <t xml:space="preserve">letsnothateee
</t>
  </si>
  <si>
    <t>redtomatoradio
RT @MarySarahMusic: The Mary Sarah
Music #BOOM Daily is out! https://t.co/MAahBKQAej
Stories via @Chickasaw @krischris519
@Dwlr3</t>
  </si>
  <si>
    <t>whohd
Three people were killed in a crash
involving a semi Tuesday in Chickasaw
County https://t.co/5RJm1QGFT6
https://t.co/JXSrr4lkf9</t>
  </si>
  <si>
    <t>desmoinesdaily
Three Killed in Chickasaw County
Crash: CHICKASAW COUNTY, Iowa —
Three people were killed in an
accident in… https://t.co/2pqStT8ATa</t>
  </si>
  <si>
    <t>pulpnews
Three #Killed in Chickasaw County
Crash - Jan 20 @ 7:41 AM ET https://t.co/PxvRtwtaWK</t>
  </si>
  <si>
    <t>yskdesmoines
Three Killed in Chickasaw County Crash
https://t.co/CoFGkSiLui https://t.co/YUDYewSP8N</t>
  </si>
  <si>
    <t>977kcrr
Three people killed, two others
injured in Chickasaw County crash
https://t.co/8ZokaBWaTX</t>
  </si>
  <si>
    <t>final_deal589
12Oz Rayon Wetmop CHICKASAW &amp;amp;
LITTLE ROCK BROOM WORKS Wet Mops
00404 - https://t.co/p1LkTpqwNd</t>
  </si>
  <si>
    <t>kimtnews3
3 dead and 2 more hurt after broadside
crash in Chickasaw County: https://t.co/gryHgccsQM
https://t.co/uFNl841pl3</t>
  </si>
  <si>
    <t>q923waterloo
Roads are still slick from the
snow last night. #CVnews https://t.co/u7Ci6VvyVK</t>
  </si>
  <si>
    <t>genelehmann
https://t.co/bBjcEHkvsa https://t.co/MiqATyaCig</t>
  </si>
  <si>
    <t>rwood035
Leroy and Washington Co stayed
in Class 2A, Region 1 and are joined
by Chickasaw, Choctaw Co, J.U.
Blacksher, Saint Luke’s and So
Choctaw.</t>
  </si>
  <si>
    <t>wolfhawkpk86
@Atheist_Roo @LaloDagach @SpikeLee
why aren't there any Native American
nominees. Their voices are lost.
Chickasaw represent!</t>
  </si>
  <si>
    <t xml:space="preserve">spikelee
</t>
  </si>
  <si>
    <t xml:space="preserve">lalodagach
</t>
  </si>
  <si>
    <t>emdaugherty4
RT @ChickasawNation: Happy Museum
Selfie Day! The Chickasaw Cultural
Center is a favorite place to share
a #MuseumSelfie. https://t.co/PGbx…</t>
  </si>
  <si>
    <t>crossley_kobi
its such a blessing being Chickasaw
❤❤❤</t>
  </si>
  <si>
    <t>fox28iowa
Crash kills three in Chickasaw
County: https://t.co/sEwRNlLEp9</t>
  </si>
  <si>
    <t>cbs2iowa
Crash kills three in Chickasaw
County: https://t.co/aNkNZ4M2nE</t>
  </si>
  <si>
    <t>nmscas
Winter Storm Watch for Chickasaw
and Monroe County in MS until 6:00pm
CST Friday. -NMSCAS Online: https://t.co/LZk4yHJb4Q</t>
  </si>
  <si>
    <t>nmscas_jb
Winter Storm Watch for Chickasaw
and Monroe County in MS until 6:00pm
Friday. - Radar: https://t.co/8GoPzX8ICy</t>
  </si>
  <si>
    <t>puckettwx
Winter Storm Watch includes following
counties: Alcorn, Benton, Calhoun,
Chickasaw, Coahoma, De Soto, Itawamba,
Lafayette, Lee #msuwx(1/2)</t>
  </si>
  <si>
    <t>s_r_s
@chipotalosa Thank you. I am writing
a piece on Oklahoma City's Sandtown
neighborhood, which was settled
by Chickasaw Freedmen in 1885.</t>
  </si>
  <si>
    <t>chipotalosa
@s_r_s if you have any more questions
let me know, I'm a Chickasaw Freedmen
and half my family are enrolled
in the tribe.</t>
  </si>
  <si>
    <t>taylor_addice
RT @WCBINEWS: WINTER STORM WATCH
FOR TIPPAH-ALCORN-TISHOMINGO- PRENTISS
LAFAYETTE-UNION-PONTOTOC-LEE MS-
ITAWAMBA YALOBUSHA-CALHOUN-CHICKAS…</t>
  </si>
  <si>
    <t>wcbinews
Video: Chickasaw County in line
for Funding for Tornado Shelters
https://t.co/nO2Rr9b8L4 https://t.co/VcxwlMe8xV</t>
  </si>
  <si>
    <t>joeybarnestv
RT @WCBINEWS: WINTER STORM WATCH
FOR TIPPAH-ALCORN-TISHOMINGO- PRENTISS
LAFAYETTE-UNION-PONTOTOC-LEE MS-
ITAWAMBA YALOBUSHA-CALHOUN-CHICKAS…</t>
  </si>
  <si>
    <t>britoliverwcbi
RT @WCBINEWS: WINTER STORM WATCH
FOR TIPPAH-ALCORN-TISHOMINGO- PRENTISS
LAFAYETTE-UNION-PONTOTOC-LEE MS-
ITAWAMBA YALOBUSHA-CALHOUN-CHICKAS…</t>
  </si>
  <si>
    <t>xreckless_
RT @WCBINEWS: WINTER STORM WATCH
FOR TIPPAH-ALCORN-TISHOMINGO- PRENTISS
LAFAYETTE-UNION-PONTOTOC-LEE MS-
ITAWAMBA YALOBUSHA-CALHOUN-CHICKAS…</t>
  </si>
  <si>
    <t>tomeblewcbi
RT @WCBINEWS: WINTER STORM WATCH
FOR TIPPAH-ALCORN-TISHOMINGO- PRENTISS
LAFAYETTE-UNION-PONTOTOC-LEE MS-
ITAWAMBA YALOBUSHA-CALHOUN-CHICKAS…</t>
  </si>
  <si>
    <t>amsmadwoman
RT @WCBINEWS: WINTER STORM WATCH
FOR TIPPAH-ALCORN-TISHOMINGO- PRENTISS
LAFAYETTE-UNION-PONTOTOC-LEE MS-
ITAWAMBA YALOBUSHA-CALHOUN-CHICKAS…</t>
  </si>
  <si>
    <t>pingpongparis
RT @WCBINEWS: WINTER STORM WATCH
FOR TIPPAH-ALCORN-TISHOMINGO- PRENTISS
LAFAYETTE-UNION-PONTOTOC-LEE MS-
ITAWAMBA YALOBUSHA-CALHOUN-CHICKAS…</t>
  </si>
  <si>
    <t>amclassmobileal
Get ready for Mardi Gras with a
tanning bed from Spa and Tub! Chickasaw,
AL &amp;amp; Gautier, MS. https://t.co/LmBrpmYXUK
https://t.co/AoUTg9VGoY</t>
  </si>
  <si>
    <t>tharealmcb
RT @WCBINEWS: WINTER STORM WATCH
FOR TIPPAH-ALCORN-TISHOMINGO- PRENTISS
LAFAYETTE-UNION-PONTOTOC-LEE MS-
ITAWAMBA YALOBUSHA-CALHOUN-CHICKAS…</t>
  </si>
  <si>
    <t>houseware_deals
#Chickasaw &amp;amp; #LittleRock #18
Toy Broom-Handle, 24" Highlights:
2-Sewn Corn/sotol 24" Red Handle
Chickasaw &amp;amp; Little https://t.co/A9w1DyC3Tk</t>
  </si>
  <si>
    <t>artistlr
RT houseware_deals #Chickasaw &amp;amp;
#LittleRock #18 Toy Broom-Handle,
24" Highlights: 2-Sewn Corn/sotol
24" Red Handle… https://t.co/WpemxGPOJ6</t>
  </si>
  <si>
    <t>djournalnow
Investigation results in several
drug-related arrests https://t.co/tDXHTJY1MN
| Four face drug charges in Chickasaw
County.</t>
  </si>
  <si>
    <t>badponymedicine
RT @ChickasawNation: Chickasaw
bow maker lives off the grid, despite
notoriety. https://t.co/hvcBoiST61
https://t.co/8ZMOrO81kC</t>
  </si>
  <si>
    <t>withoutatrace
RT @ChickasawNation: Chickasaw
bow maker lives off the grid, despite
notoriety. https://t.co/hvcBoiST61
https://t.co/8ZMOrO81kC</t>
  </si>
  <si>
    <t>buzzinmemphis
Events: Sierra Club-Chickasaw Group
will host a public input forum
on Memphis-area transportation
needs Thursday,… https://t.co/KVPJvcfYTB</t>
  </si>
  <si>
    <t>flourishes2u
Add some sweetness to your day
with a delicious treat of Bedré
Chocolate, made by the Chickasaw
Indian tribe. We... https://t.co/vIW42ZJK22</t>
  </si>
  <si>
    <t>msnews2011
Investigation results in several
drug-related arrests: By Floyd
Ingram Chickasaw Journal CHICKASAW
COUNTY – Th... https://t.co/RmXwFn9nd9</t>
  </si>
  <si>
    <t>debbie_long_1
RT @Chickasaw: Psst, enter to win
our @OKCabins giveaway from now
until Jan. 26 here: https://t.co/tY8SliewXs.
https://t.co/KhCGEtIyPw</t>
  </si>
  <si>
    <t xml:space="preserve">okcabins
</t>
  </si>
  <si>
    <t>swfberwick
Chickasaw https://t.co/AH2fN1QAJ0</t>
  </si>
  <si>
    <t>tphotos
RT @Chickasaw: On your mark, get
set...head to Ardmore this weekend
for the Monster Truck Rally! https://t.co/xAFdxcBbxZ
https://t.co/Mh3HU…</t>
  </si>
  <si>
    <t>mramosdc
"If a Chickasaw man marries a woman
who is half Potawatomi and half
Hualapai, what do you call their
kids? Chicken Pot Pie. " -Dr. Tiff.
Lee</t>
  </si>
  <si>
    <t>cannaprocessing
Six arrested on drug charges in
Chickasaw County: https://t.co/dFr2O5rw96
Have all been arrested on drug
charges... https://t.co/kMOLrAgSYz</t>
  </si>
  <si>
    <t>gwaynegilliam
Chickasaw bowyer lives off the
grid despite notoriety https://t.co/EyW5cCPWzU</t>
  </si>
  <si>
    <t>_ashley_faith_
{1^20^16}:: paint your world 🔮🖖🏻
@ Chickasaw State Park https://t.co/apUdA4alPu</t>
  </si>
  <si>
    <t>kexpplaylist
Chickasaw County Child by Bobbie
Gentry from the album Ode to Billie
Joe</t>
  </si>
  <si>
    <t>papas_electric
Electrical Services Chickasaw,
AL | Papa's Electric, Chickasaw
- 24 Hour... https://t.co/6bS0kAAqBa
#ElectricalServicesAlabama</t>
  </si>
  <si>
    <t>fawfulfan
What do you mean by "Native Americans"?
Cherokee? Iroquois? Chickasaw?
@7h0th @Spectricide @ctown4life24</t>
  </si>
  <si>
    <t xml:space="preserve">ctown4life24
</t>
  </si>
  <si>
    <t xml:space="preserve">spectricide
</t>
  </si>
  <si>
    <t xml:space="preserve">7h0th
</t>
  </si>
  <si>
    <t>weefy58
RT @wave3news: Homicide investigation
underway in Chickasaw neighborhood,
https://t.co/Ws0YjfBzFz #wave3news
https://t.co/b6sAIORRPe</t>
  </si>
  <si>
    <t>wave3news
Man dies after being stabbed at
home in Chickasaw neighborhood,
https://t.co/Ws0YjfTax7 #wave3news
https://t.co/ppzHFz814T</t>
  </si>
  <si>
    <t>orlpol32822
#SuspiciousVehicle at Lake Underhill
Rd &amp;amp; S Chickasaw Trail. #orlpol
#ocso</t>
  </si>
  <si>
    <t>meghanbenvenist
Boys for flirting in Chickasaw-AL-USA
#escapade #men #free https://t.co/W8fWodvaEi
https://t.co/9aGOT3DZ0X</t>
  </si>
  <si>
    <t>ftrkane
Accident with injuries sb 65 near
overpass towards Chickasaw. @92ZEW
@WNSP</t>
  </si>
  <si>
    <t xml:space="preserve">fmtalk1065
</t>
  </si>
  <si>
    <t xml:space="preserve">wnsp
</t>
  </si>
  <si>
    <t>92zew
Retweeted Coastal Traffic (@ftrkane):
Accident with injuries sb 65 near
overpass towards Chickasaw. @92ZEW
@WNSP</t>
  </si>
  <si>
    <t>blaque75t
I'm at City of Chickasaw in Chickasaw,
AL https://t.co/xJtJetcaIO</t>
  </si>
  <si>
    <t>alishaskinner12
Looking for fuck friend in Chickasaw-AL-USA
#adventure #singles #adult https://t.co/xOqjcxeTht
https://t.co/BWAz22Ainu</t>
  </si>
  <si>
    <t>corinnekurucz
Fuck contacts in Chickasaw-AL-USA
#seeking #fun #fuckbuddy https://t.co/PPJgn9JHuO
https://t.co/vhQmksIeGR</t>
  </si>
  <si>
    <t>carmenabbastx
1875 map Maple Grove Herd Cedar
Co New Hampton Chickasaw Co IOWA
194 https://t.co/7h6tBb1WRo https://t.co/PYGZlWSCmn</t>
  </si>
  <si>
    <t>kaligreene_
They say redbones are cray, &amp;amp;
I believe it. Im red because I'm
Choctaw and Chickasaw and I HELLA
WANNA SCALP A MOTHERFUCKER</t>
  </si>
  <si>
    <t>auntb
who live/lived there in living
memory that doesn't involve misunderstanding
where the Chickasaw lived, I'd
love to hear it.</t>
  </si>
  <si>
    <t xml:space="preserve">scavendish
</t>
  </si>
  <si>
    <t>hugambassador
RT @ChickasawNation: Happy #NationalHugDay
from the Chickasaw Kids! View games,
activities and more at https://t.co/MyC3DqQNcB.
https://t.c…</t>
  </si>
  <si>
    <t>bw_health
Fitch Affirms Chickasaw Health
System (OK) Rev Bonds at 'BBB';
Outlook Stable https://t.co/5CFiRapWvo</t>
  </si>
  <si>
    <t>bw_business
Fitch Affirms Chickasaw Health
System (OK) Rev Bonds at 'BBB';
Outlook Stable https://t.co/hYcMUrZ0GG</t>
  </si>
  <si>
    <t>pddlive
Fitch Affirms Chickasaw Health
System (OK) Rev Bonds at 'BBB';
Outlook Stable https://t.co/jBORxCaDAL</t>
  </si>
  <si>
    <t>tmj_mob_retail
This #Retail #job might be a great
fit for you: Store Sales Associate
- Chickasaw, AL - https://t.co/YrgcOuO7Cz
#Chickasaw, AL #Hiring</t>
  </si>
  <si>
    <t>stinnett69
@f8inMemphis Awesome! I live right
around the corner from there. Chickasaw
Ordnance Works.</t>
  </si>
  <si>
    <t xml:space="preserve">f8inmemphis
</t>
  </si>
  <si>
    <t>alhakofi
.@Julianamills221 That is so funny,
fr. Also that woman in the pic
is Chickasaw &amp;amp; one of my relations.
♥</t>
  </si>
  <si>
    <t xml:space="preserve">julianamills221
</t>
  </si>
  <si>
    <t>todaybirthdaytl
#HappyBirthday https://t.co/bMbEldXqDZ</t>
  </si>
  <si>
    <t>loljknvm
RT @Chickasaw: A one night stay
in Feb. at @OKCabins could be yours
if you enter to win here: https://t.co/tY8SliewXs
https://t.co/jJHE3Ore…</t>
  </si>
  <si>
    <t>adalazerzone
RT @ChickasawNation: Happy #NationalHugDay
from the Chickasaw Kids! View games,
activities and more at https://t.co/MyC3DqQNcB.
https://t.c…</t>
  </si>
  <si>
    <t>adaairexpo
RT @ChickasawNation: Happy #NationalHugDay
from the Chickasaw Kids! View games,
activities and more at https://t.co/MyC3DqQNcB.
https://t.c…</t>
  </si>
  <si>
    <t>griffinbellah
@Candy_Cane77 the Chickasaw national
recreation area is one of the most
beautiful places I've ever seen.
You should check it out. :D</t>
  </si>
  <si>
    <t xml:space="preserve">candy_cane77
</t>
  </si>
  <si>
    <t>laurenwave3tv
1 of 4 shooting scenes in Louisville
last night - this one a homicide
in the Chickasaw neighborhood.
https://t.co/jGevdYX08i</t>
  </si>
  <si>
    <t>jrbungard_b
@DavidMaxedon @mrturnbow @guinness4ever61
@whiskey_girl33 I hunt Chickasaw
which isn't far,there is farm land,but
mostly wooded.</t>
  </si>
  <si>
    <t xml:space="preserve">whiskey_girl33
</t>
  </si>
  <si>
    <t xml:space="preserve">guinness4ever61
</t>
  </si>
  <si>
    <t xml:space="preserve">mrturnbow
</t>
  </si>
  <si>
    <t xml:space="preserve">davidmaxedon
</t>
  </si>
  <si>
    <t>knuppelrodney
Weekend home. (@ Chickasaw Oaks
in Orlando, FL) https://t.co/XQTwvYBpcM</t>
  </si>
  <si>
    <t>fl_drive
Traffic fatality EB State Road
408 just past Chickasaw Trail,
3 right lanes blocked, delays back
to Goldenrod #CFLDrive #traffic</t>
  </si>
  <si>
    <t>oktsheriff
https://t.co/rRLzIT4ogf | Six arrested
on drug charges in Chickasaw County
https://t.co/DQkHQjaKkg</t>
  </si>
  <si>
    <t>myhurricaneapp
A new tornado watch has been issued
for Chickasaw, Mississippi #Chickasaw
#hurricane https://t.co/Gux4Bx1B6l</t>
  </si>
  <si>
    <t>ericanicolewhit
Think ole Matt got snow mixed up
with rain for Chickasaw county..</t>
  </si>
  <si>
    <t>cc247weather
RT @SimpleWeatherMS: Updated: Winter
Weather Advisory in effect from
Friday morning for Chickasaw, Itawamba
and Lee Counties #mswx https://…</t>
  </si>
  <si>
    <t>simpleweatherms
Updated: Winter Weather Advisory
in effect from 6 AM for Chickasaw,
Itawamba, Lee and Monroe Counties
#mswx https://t.co/znatkTQYKA</t>
  </si>
  <si>
    <t>yellowshirt321
Craft Whiskey 4 Vintage Chickasaw
Manufacturing Whiskey Bar Glasses
Furniture: $15.00 (0 Bids)End Date:
Sunda... https://t.co/bsNxDlZKpU</t>
  </si>
  <si>
    <t>ilovejunksilver
2011-P CHICKASAW 5 Oz Silver Coin
America the Beautiful NP10 w/Box
https://t.co/vgoEK0O4RZ #silver
#junksilver #coins #us #bullion</t>
  </si>
  <si>
    <t>simpleweather4u
Updated: Winter Weather Advisory
in effect from 9 AM for Chickasaw,
Itawamba, Lee and Monroe Counties
in MS #mswx https://t.co/tVIG7GFzNY</t>
  </si>
  <si>
    <t>wtvamatt
"Been sleeting 30 minutes and still
is in thorn community 5 miles west
of Houston." Jennifer in Chickasaw
county. @NWSMemphis</t>
  </si>
  <si>
    <t xml:space="preserve">nwsmemphis
</t>
  </si>
  <si>
    <t>mainyacmuzic1
BIGG CHICKASAW MY HOOD (OFFICIAL
VIDEO) https://t.co/HJaiXH1wYW
via @YouTube</t>
  </si>
  <si>
    <t xml:space="preserve">youtube
</t>
  </si>
  <si>
    <t>landbluebook
Pattern Tiled Farm in Chickasaw
County - 96.57 acres, m/l, with
86.1 crop acres in Ionia, Iowa.
https://t.co/2X3FdIwLu8</t>
  </si>
  <si>
    <t>aurorafuerst
Boys for flirting in Chickasaw-AL-USA
#escapade #men #free https://t.co/8v2rpkLOsc
https://t.co/joj0TkTcfY</t>
  </si>
  <si>
    <t>chickasawelem
The makeup day for January 22nd
that was missed due to inclement
weather has been scheduled for
Friday, February... https://t.co/8gJeMr0DRK</t>
  </si>
  <si>
    <t>iembot_meg
MEG cancels Winter Weather Advisory
for Chickasaw, Itawamba, Lee, Monroe
[MS] https://t.co/0MDMFeEzTh</t>
  </si>
  <si>
    <t>middletnweather
NWS has issued a Winter Weather
Message for Lee, Itawamba, Chickasaw
&amp;amp; Monroe Counties until 01:15
PM</t>
  </si>
  <si>
    <t>sharoninokie
RT @Chickasaw: Raise your hand
if you're ready to see cars do
this tonight in Ardmore! https://t.co/EQGJlZ0P7n
https://t.co/7hkE0RN7ox</t>
  </si>
  <si>
    <t>arwxcenter
MEG cancels Winter Weather Advisory
for Chickasaw, Itawamba, Lee, Monroe
[MS] https://t.co/eMY6hqjAfz</t>
  </si>
  <si>
    <t>ants012369
I grow up in the Shawnee neighborhood
and Portland &amp;amp; Chickasaw played
an equal part in my upbringing
https://t.co/wRg4ji0BGO</t>
  </si>
  <si>
    <t>find_items
24x36 Poster; Sikorsky H-19 Chickasaw
Helicopter Korean War 1953 https://t.co/YYqBuP5fUi
https://t.co/HPZvNxizpx</t>
  </si>
  <si>
    <t>daddyrisma
@steezmayra_ you work now at the
Chickasaw one right?</t>
  </si>
  <si>
    <t xml:space="preserve">steezmayra_
</t>
  </si>
  <si>
    <t>payday_loans_al
https://t.co/tiOrcwU0Fm - Payday
Loans in Chickasaw, AL | Cash Advance
Chickasaw</t>
  </si>
  <si>
    <t>iamfrankcastle
I'm at Renaissance Charter School
at Chickasaw Trail in Orlando,
FL https://t.co/xJMnb5gEeL</t>
  </si>
  <si>
    <t>akroper
RT @Chickasaw: It'll be a cold
one tomorrow for the @ChickasawNPS
bald eagle watch. Make sure to
bundle up! https://t.co/lGqmJmq4hq
https:/…</t>
  </si>
  <si>
    <t xml:space="preserve">chickasawnps
</t>
  </si>
  <si>
    <t>thedavisnews
The January Saturday Night Movies
at the Chickasaw Cultural Center
schedule is: Jan. 23: Tomorrowland
Jan. 30:... https://t.co/p51H1eLXeM</t>
  </si>
  <si>
    <t>snc301
Varsity Girls Basketball Satsuma
9 Chickasaw 5 End of 1st qtr @Satsuma_High</t>
  </si>
  <si>
    <t xml:space="preserve">satsuma_high
</t>
  </si>
  <si>
    <t>letmeebeefree
RT @chickasawtv: This Month in
History: 41st anniversary of the
Indian Self-Determination Act:
https://t.co/lHclfHidRY https://t.co/o9wSkmG…</t>
  </si>
  <si>
    <t>papasdecks
Deck Repair Chickasaw, Alabama
| Papa's Deck Services - Free In-Home
Estimate https://t.co/tMcwWwxAtx
#Alabama #DeckRepairAL</t>
  </si>
  <si>
    <t>marbethflies
@TheRealYoG And yet when the people
of Ireland were starving the Chickasaw
people shared what they had to
help. We have never forgotten that</t>
  </si>
  <si>
    <t>therealyog
RT @marbethflies: @TheRealYoG And
yet when the people of Ireland
were starving the Chickasaw people
shared what they had to help. We
have n…</t>
  </si>
  <si>
    <t>alejandrarands
Looking for fuck friend in Chickasaw-AL-USA
#adventure #singles #adult https://t.co/kUxD6wo88Y
https://t.co/e4XdqpwWoT</t>
  </si>
  <si>
    <t>moniqueallain1
Fuck contacts in Chickasaw-AL-USA
#seeking #fun #fuckbuddy https://t.co/JyKFbuz7qN
https://t.co/hvVCI7aihe</t>
  </si>
  <si>
    <t>drmcar
RT @ChickasawNation: “I keep a
foot in both worlds. I've found
a place with the Chickasaw and
the Kiowa; a place in the modern
world and in…</t>
  </si>
  <si>
    <t>obeyjay251
RT @CoachBev82: The Official Chickasaw
Chieftain football schedule will
be released Wednesday. #HatchetsUp</t>
  </si>
  <si>
    <t>eazyeportune
Send 🚑 to Chickasaw help</t>
  </si>
  <si>
    <t>k5liddell
RT @Chickasaw: Psst, enter to win
our @OKCabins giveaway from now
until Jan. 26 here: https://t.co/tY8SliewXs.
https://t.co/KhCGEtIyPw</t>
  </si>
  <si>
    <t>floral_hardy
Hand beaded Rebock shoes... created
by Millinda Houlette, Cherokee/Chickasaw
artist, Arkansas...#yvr #vancity
#shoplocal</t>
  </si>
  <si>
    <t>vbmarch13
RT @ChickasawNation: Feb. 5 is
the deadline to apply for Chickasaw
Foundation scholarships and fellowships.
Apply at https://t.co/n3T3Eyw4T…</t>
  </si>
  <si>
    <t>bfflauaus
Te Ata: A JudyLee Oliva Production
https://t.co/uIQ2N3UyjG</t>
  </si>
  <si>
    <t>dialacina
Atlanta Blackstar article with
a photo of Sitting Bull for a section
on the Chickasaw. #headdesk</t>
  </si>
  <si>
    <t>mierrick1
Listening to Our Grandmothers'
Stories: The Bloomfield Academy
for Chickasaw Fem https://t.co/NfANjcQF6c
https://t.co/1MqHnro049</t>
  </si>
  <si>
    <t>alabamadui_atty
#DUI #Attorney #Chickasaw, #Alabama
- DUI #Lawyer Help Chickasaw, AL
#Drunk #Driving Arrest https://t.co/1YIEv1oyHX</t>
  </si>
  <si>
    <t>melissamonty
Love my Indian sweater #chickasaw
https://t.co/q1xDE9PWE1</t>
  </si>
  <si>
    <t>paulmccord
I'm at Chickasaw Bricktown Ballpark
- @okcredhawks in Oklahoma City,
OK https://t.co/fIAQr1K7D0</t>
  </si>
  <si>
    <t xml:space="preserve">okcredhawks
</t>
  </si>
  <si>
    <t>jetermac2
RT @Chickasaw: Have you swung by
our booth at the #ChicagoTravelShow
yet? We’ve got travel guides, chocolate
&amp;amp; luggage tags! https://t.co/4…</t>
  </si>
  <si>
    <t>olgatourn
2011 Chickasaw 5 Oz America The
Beautiful 999 Silver Bullion Coin
NGC MS69 DPL https://t.co/FaShqRctj7
… … … … @eBay https://t.co/u3yyGLsnrU</t>
  </si>
  <si>
    <t>lstsigh
RT @_Missmovin0n: Te Ata, actriz
nativa americana Chickasaw creadora
de shows centrados alrededor de
su folclore. #MujeresBrillantes
https:…</t>
  </si>
  <si>
    <t xml:space="preserve">_missmovin0n
</t>
  </si>
  <si>
    <t>keenemerlin
CHICKASAW MUDD PUPPIES WHITE DIRT
1990 HOLLAND PRESSED LP *NEAR MINT
THROUGHOUT https://t.co/gHoGmShwvz
https://t.co/zORlUoXq2x</t>
  </si>
  <si>
    <t>krista_ann
RT @Chickasaw: A night stay for
you &amp;amp; your Valentine is only
a click away. https://t.co/tY8SliewXs
https://t.co/I3IKm5RfJP</t>
  </si>
  <si>
    <t>disco_infiltr8r
As a 1/8th Chickasaw Indian, I
can't wait to buy a house and tell
the realtor that I'm happy to have
my land back</t>
  </si>
  <si>
    <t>ponorit
RT @Chickasaw: Happy #NationalPieDay!
I'll be celebrating with my favorite,
Arbuckle Mountain Original Fried
Pies. 😍 https://t.co/swsIvSxOOy</t>
  </si>
  <si>
    <t>bighosshouston
Time for backroads and Chickasaw
with some folks! If anybody wants
to go, holler!!</t>
  </si>
  <si>
    <t>_lovingmelexi
If I can talk boys that's not around
in this big Circle known as Monroe
county , Chickasaw county , &amp;amp;
lee county</t>
  </si>
  <si>
    <t>senschuh
As a Franco-German-Jewish-English-Scottish-Irish-Welsh-Cherokee-Chickasaw
American, I suggest Ms. Pierson
go back to Europe for purebloods.</t>
  </si>
  <si>
    <t>supremeoutdoorz
󾠌 Congratulations to TSO shooters
Kyle Willis &amp;amp; David Gunning
on their shoot tonight in Pins
Class at Chickasaw... https://t.co/75JdEdAM07</t>
  </si>
  <si>
    <t>vacshackcom
Sustainable &amp;amp; Fun Tips is out!
https://t.co/1Qe91oWfRx Stories
via @HealthyFellow @Chickasaw @esjaysboutique</t>
  </si>
  <si>
    <t xml:space="preserve">esjaysboutique
</t>
  </si>
  <si>
    <t xml:space="preserve">healthyfellow
</t>
  </si>
  <si>
    <t>jamesmowlowski
Toilet Repair Chickasaw, AL | Chickasaw
Toilet Repair Pros - Free In-Home
Estimate https://t.co/IqlNBUNaDK
#ToiletRepair</t>
  </si>
  <si>
    <t>121plumbers
RT JamesMowlowski Toilet Repair
Chickasaw, AL | Chickasaw Toilet
Repair Pros - Free In-Home Estimate
https://t.co/7CcpaaP7Rr #ToiletRepair</t>
  </si>
  <si>
    <t>orlpol32807
#ManDown at E Colonial Dr &amp;amp;
N Chickasaw Trail. #orlpol #ocso</t>
  </si>
  <si>
    <t>tulsateresa
Bedre chocolate, of course! Best
chocolate anywhere! @BedreChocolate
Look out, Belgium, Chickasaw Nat
is a contender https://t.co/SyzUGxsSAJ</t>
  </si>
  <si>
    <t xml:space="preserve">bedrechocolate
</t>
  </si>
  <si>
    <t>findsuperdeals
2011-S Silver 25C NGC PF-69 Olympic/Glacier/Chickasaw
3-Coins https://t.co/z414vJqcRu
https://t.co/0bdZwQrL6y</t>
  </si>
  <si>
    <t>helanmback
@HelanMBack My Grandfather is part
Cherokee Chickasaw Indian thus
I am as well these are known as
the the Civilized Tribes</t>
  </si>
  <si>
    <t>valazquez_b
@mainyacmuzic1 🙏Bigg Chickasaw🍁
💜Lowest Price and Free Shipping🈵
♣Web-site:https://t.co/y3ZLbxZH6C👲
https://t.co/5dyhXMGSDp</t>
  </si>
  <si>
    <t>mobilealtraffic
Accident 65 NB just South of Chickasaw
Creek Bridge between Exit 10 and
13</t>
  </si>
  <si>
    <t>swardarch
Part of Metro Parks' plans for
outdoor education programs in Shawnee,
Chickasaw, and Portland Wharf Parks.
https://t.co/Uf4Fa03Q5B</t>
  </si>
  <si>
    <t>xquisitepublish
Buck Franklin (1879–1960), son
of a Chickasaw freedman (emancipated
slave) Buck Franklin (shown here
https://t.co/N4z0sVkRSi</t>
  </si>
  <si>
    <t>jobsinmemphis1
#Job #Craigslist HELP WANTED (Memphis):
Chickasaw Country Club One of Memphis
most established Country Clubs
... https://t.co/cbZ1GykgNW</t>
  </si>
  <si>
    <t>jeephome1
RT @Cavedaddy: Rolling through
Chickasaw National Park https://t.co/C9VHzELJsC</t>
  </si>
  <si>
    <t>cavedaddy
Rolling through Chickasaw National
Park https://t.co/C9VHzELJsC</t>
  </si>
  <si>
    <t>sovocraine
RT @ECUTigerUpdates: The Fourth
Annual Ramadan Symposium is this
Thursday at 1pm at Chickasaw Business
&amp;amp; Conference Center. https://t.co/AR…</t>
  </si>
  <si>
    <t>ecutigerupdates
RT @ecu_wesley: Hear Sister Rosemary
@ 7 pm @ the Chickasaw Business
and Conference Center on ECU's
campus tomorrow night! https://t.co/btk…</t>
  </si>
  <si>
    <t>thechadman4chad
RT @Cavedaddy: Rolling through
Chickasaw National Park https://t.co/C9VHzELJsC</t>
  </si>
  <si>
    <t>kimmerjo64
RT @Cavedaddy: Rolling through
Chickasaw National Park https://t.co/C9VHzELJsC</t>
  </si>
  <si>
    <t>nishwilguno1
RT @NCAI1944: Tribal Leader Discussion
at the #TrustModernization w/ #Navajo
#Chickasaw #StandingRock #TlingitHaida
#Swinomish https://t.co…</t>
  </si>
  <si>
    <t xml:space="preserve">ncai1944
</t>
  </si>
  <si>
    <t>patchingplaster
Patching Plaster Chickasaw County,
Iowa | Mudco Drywall &amp;amp; Plastering
https://t.co/GPyKBN0KzF</t>
  </si>
  <si>
    <t>calscherm
Creek migration legend includes
evidence Chickasaw were among Creek
Confederacy say English records.
Fascinating! https://t.co/SJonWcqzNd</t>
  </si>
  <si>
    <t>chirpoink
Chickasaw</t>
  </si>
  <si>
    <t>boss_johhny
Chickasaw https://t.co/2mrd77lR40</t>
  </si>
  <si>
    <t>laletrasiente
Peace to the Shawnee and Chickasaw
outta KingTutKee/Kentake/Kentucky</t>
  </si>
  <si>
    <t>aka1988jsu
"The Chickasaw Experience In The
Muscle Shoals" by Mr. Robert Perry,
a Chickasaw Indian Elder. https://t.co/rPy84S3KqL</t>
  </si>
  <si>
    <t>emilystinson94
RT @ecu_wesley: Hear Sister Rosemary
@ 7 pm @ the Chickasaw Business
and Conference Center on ECU's
campus tomorrow night! https://t.co/btk…</t>
  </si>
  <si>
    <t>ecu_wesley
Hear Sister Rosemary @ 7 pm @ the
Chickasaw Business and Conference
Center on ECU's campus tomorrow
night! https://t.co/btk7yqUw4k</t>
  </si>
  <si>
    <t>nicolettepaigew
RT @ecu_wesley: Hear Sister Rosemary
@ 7 pm @ the Chickasaw Business
and Conference Center on ECU's
campus tomorrow night! https://t.co/btk…</t>
  </si>
  <si>
    <t>jessicametzer
RT @ecu_wesley: Hear Sister Rosemary
@ 7 pm @ the Chickasaw Business
and Conference Center on ECU's
campus tomorrow night! https://t.co/btk…</t>
  </si>
  <si>
    <t>deknismindy
A living legacy_ honored elder
finds strength in her chickasaw
heritage – ictmn. com: Irene Pettigr...
https://t.co/EzWMGGinGm #donorship</t>
  </si>
  <si>
    <t>snnwxorg
Winter Weather Advisory Changed
in Time for Mitchell-IA, Howard-IA,
Floyd-IA, Chickasaw-IA &amp;amp; Fayette-IA
until 06:00 AM Tue #WX</t>
  </si>
  <si>
    <t>simpleweatheria
Updated: Winter Weather Advisory
in effect from 9 AM for Chickasaw,
Fayette, Floyd and Howard Counties
#iawx https://t.co/YoQBROgcEl</t>
  </si>
  <si>
    <t>danchesler
From late 18th century thru end
of Civil War, Choctaw and Chickasaw
Indians bot, sold, and owned Africans
as slaves https://t.co/DvM9ETvlNL</t>
  </si>
  <si>
    <t>_stevefox_
My last tweet before I watch my
hero #JamesSpader in @NBCBlacklist.
Chickasaw Variations by Michael
Gandolfi is amazing. #RiseAndGrind</t>
  </si>
  <si>
    <t xml:space="preserve">nbcblacklist
</t>
  </si>
  <si>
    <t>965traffic
#408:WB slow Chickasaw Trail past
Goldenrod, across Lk Underhill
&amp;amp; Mills to I4. EB slow Good
Hms to Hiawassee &amp;amp; JYP to I4.
#Orlando #Traffic</t>
  </si>
  <si>
    <t>usacdl
Experienced Truck Drivers WANTED!
(Chickasaw, AL) #job #jobs #driverjobs
https://t.co/7g8QPPM26x</t>
  </si>
  <si>
    <t>weatherhop
Winter Weather Advisory - Allamakee;
Chickasaw; Floy County(s), IA until
01/26/16 6:00AM (CDT) #iawx More
@: https://t.co/DbHoBAlgVe</t>
  </si>
  <si>
    <t>mountainlion_b
RT @ChickasawNation: John Herrington
Scholarship offers $$ to Chickasaw
students studying science, engineering,
chemistry, math, physics. h…</t>
  </si>
  <si>
    <t>rlhillrealtor
View the Million Dollar home listings
in Memphis and a $5.1mm home in
Chickasaw Gardens. https://t.co/4hNDFfyTqR
https://t.co/tL8VvLmstp</t>
  </si>
  <si>
    <t>fmlmike
@FashyNeko @must_be_pi314 @realDonaldTrump
@MrJuuon as a Native American of
the Chickasaw tribe. I wholly endorse
@FashyNeko</t>
  </si>
  <si>
    <t xml:space="preserve">mrjuuon
</t>
  </si>
  <si>
    <t>suzettepetillo
RT @FMLmike: @FashyNeko @must_be_pi314
@realDonaldTrump @MrJuuon as a
Native American of the Chickasaw
tribe. I wholly endorse @FashyNeko</t>
  </si>
  <si>
    <t xml:space="preserve">realdonaldtrump
</t>
  </si>
  <si>
    <t xml:space="preserve">must_be_pi314
</t>
  </si>
  <si>
    <t xml:space="preserve">fashyneko
</t>
  </si>
  <si>
    <t>lee_wingard
RT @WKRG: Chickasaw Offering Amnesty
Program For All Outstanding Fines
https://t.co/GxOosHc8o0</t>
  </si>
  <si>
    <t>wkrg
Chickasaw Offering Amnesty Program
For All Outstanding Fines https://t.co/GxOosHc8o0</t>
  </si>
  <si>
    <t>jessy12251
RT @WKRG: Chickasaw Offering Amnesty
Program For All Outstanding Fines
https://t.co/GxOosHc8o0</t>
  </si>
  <si>
    <t>chisholmtcasino
Mark your calendars for January
29-30! https://t.co/cpDGuv8MfX</t>
  </si>
  <si>
    <t>chickasawrcc
Have you checked out the new 2016
@Chickasaw guide? We're fans of
page 37. 😏 https://t.co/UWB7DRLut5</t>
  </si>
  <si>
    <t>alabamainsider
Have an outstanding warrant in
Chickasaw? Amnesty program may
help you https://t.co/GqYUyxOlvo
#AL-Insider</t>
  </si>
  <si>
    <t>texomacasino
You know, this isn't too far away
from us 😎 https://t.co/m2nGgsT6QU</t>
  </si>
  <si>
    <t>montgomery_new
Have an outstanding warrant in
Chickasaw? Amnesty program may
help you https://t.co/ywg0UI5zKr</t>
  </si>
  <si>
    <t>coincitywarrior
https://t.co/Qk7PRUvc7a 2011 5oz
ATB CHICKASAW PCGS MS69DMPL FS
https://t.co/2unxBfVshU https://t.co/PmdBXc8Yfm</t>
  </si>
  <si>
    <t>josmirek
RT @ShaktiLila: Fracking Fire #Chickasaw
#OK @TXsharon LIVESTREAM v @fancybuffalo
: https://t.co/AMxjTW459e #BanFracking
#FossilFree https:…</t>
  </si>
  <si>
    <t xml:space="preserve">fancybuffalo
</t>
  </si>
  <si>
    <t xml:space="preserve">txsharon
</t>
  </si>
  <si>
    <t xml:space="preserve">shaktilila
</t>
  </si>
  <si>
    <t>v2okc
@Chickasaw - we couldn't agree
more!</t>
  </si>
  <si>
    <t>fgbrisco
RT @ChickasawNation: “Chickasaw
Warrior” is interpretation of a
1700s Tashka Chikasha (Chickasaw
Warrior) by renowned artist Kelly
Haney. h…</t>
  </si>
  <si>
    <t>shelbynicole_29
RT @Chickasaw: Ranch. It makes
fried pickles that much better.
https://t.co/MR2inK4lCS</t>
  </si>
  <si>
    <t>egrizzle912
Congrats to Kathy Odom, Board elected
new superintendent for Chickasaw
City schools.</t>
  </si>
  <si>
    <t>iembot_arx
At 8:58 PM, NEW Hampton [Chickasaw
Co, IA] PUBLIC reports SNOW of
3.20 INCH #ARX https://t.co/lvgB3CYF4Q</t>
  </si>
  <si>
    <t>bama_insurance
New billboard on 43 in Chickasaw
#chickasaw #billboard #billboards2015
#billboards #music … https://t.co/2cziZfmAA9
https://t.co/zArc5SuHOQ</t>
  </si>
  <si>
    <t>dustign
Fire art stage two. #muskogeanrococo
#modernnativeart #chickasaw… https://t.co/ZyaQsKqGPL</t>
  </si>
  <si>
    <t>producerpassion
New billboard on 43 in Chickasaw
#chickasaw #billboard #billboards2015
#billboards #music #newmusic #hiphop
#studio… https://t.co/tNvRKqEIFo</t>
  </si>
  <si>
    <t>ramseymcgillow1
SCALE MODELER MAGAZINE January
1986 Backfire-B Chickasaw Chopper
Corben Ferrari https://t.co/ZqR7Q9Bfpa
https://t.co/ojJ329Ls0C</t>
  </si>
  <si>
    <t>dadspestcontrol
Mosquito Control Chickasaw County,
Mississippi | Mosquito Treatment
- Mosquito Control Chickasaw County,...
https://t.co/mIkYRPGMIw</t>
  </si>
  <si>
    <t>orlpol32825
#SuspiciousPerson at S Chickasaw
Trail &amp;amp; El Prado Ave. #orlpol
#ocso</t>
  </si>
  <si>
    <t>iawxnet_ne
Winter Weather Advisory Cancelled
for Allamakee, Chickasaw, Howard
&amp;amp; Winneshiek Counties #iawxnet</t>
  </si>
  <si>
    <t>greenlawoffice
Have an outstanding warrant in
Chickasaw? Amnesty program may
help you https://t.co/Mckm4O2nT8</t>
  </si>
  <si>
    <t>jeffmoody
Richard Shelby claims to know the
backroad in all 67 counties. Wonder
if he knows the cut through The
Village between Prichard and Chickasaw</t>
  </si>
  <si>
    <t>nuascannan
EOTS_Facilities provides a good
example of something to https://t.co/lurLYgpDYi...
https://t.co/vA6kgZnq9a #nuascannan</t>
  </si>
  <si>
    <t>wxbotusa
ARX issues SLIPPERY TRAVEL THIS
MORNING for Mitchell, Howard, Winneshiek,
Allamakee, Floyd, Chickasaw, Fayette,
Clayton [IA] and Wabasha, …</t>
  </si>
  <si>
    <t>fayettecares
Hard winters can mean choosing
utilities or food &amp;amp; rent. Give
w/Chickasaw Elec 901465-3591x206
akee@chickasaw.coop https://t.co/OfSjWKx8EN</t>
  </si>
  <si>
    <t>fnxtv
Catching up w/ @BlakePickens (#Chickasaw)
at #TheLand premiere 2Nyt! w/ @fatbellybella
@Nas @KimFCoates #NativeProducer
#NativesInCinema</t>
  </si>
  <si>
    <t xml:space="preserve">kimfcoates
</t>
  </si>
  <si>
    <t>blakepickens
RT @FNXTV: Catching up w/ @BlakePickens
(#Chickasaw) at #TheLand premiere
2Nyt! w/ @fatbellybella @Nas @KimFCoates
#NativeProducer #Natives…</t>
  </si>
  <si>
    <t>frankblanquet
RT @FNXTV: Catching up w/ @BlakePickens
(#Chickasaw) at #TheLand premiere
2Nyt! w/ @fatbellybella @Nas @KimFCoates
#NativeProducer #Natives…</t>
  </si>
  <si>
    <t xml:space="preserve">nas
</t>
  </si>
  <si>
    <t xml:space="preserve">fatbellybella
</t>
  </si>
  <si>
    <t>nacho_biznez
We are at the beautiful @chickasawccc
today. @ Chickasaw Cultural Center
https://t.co/AGRwjR8gk7</t>
  </si>
  <si>
    <t>chickasawccc
#Repost @chickasawnation ・・・ “Chickasaw
Warrior” is an interpretation of
an eighteenth century… https://t.co/swrCAThQlU</t>
  </si>
  <si>
    <t>johmckjo
"Moon Over Buffalo" opens February
12, 2016 at Chickasaw Civic Theatre/more
at blog https://t.co/sQbL4JceHt
https://t.co/LXKhQtK9sL</t>
  </si>
  <si>
    <t>whalewisdom
New SC 13G from CHICKASAW CAPITAL
MANAGEMENT LLC concerning $ENLC.
See details at https://t.co/gySvN8pKOz</t>
  </si>
  <si>
    <t>confcalltran
Chickasaw Capital Management, LLC
just provided an update on share
ownership of Semgroup Corpor https://t.co/VlNGjauoh0
$SEMG</t>
  </si>
  <si>
    <t>atlas_shield
If you haven't done so already,
this is your final reminder to
enter our giveaway. https://t.co/yks9cUB8Dc</t>
  </si>
  <si>
    <t>ej_leclair
I'm at Chickasaw &amp;amp; Lake Underhill
in Orlando, FL https://t.co/U9X8i0FlOq</t>
  </si>
  <si>
    <t>nicoletrumps
See a video tour of my #listing
819 Chickasaw Drive #Opelousas
#LA https://t.co/VWWRQ4i9lv #realestate
https://t.co/6Nnig9jrzq</t>
  </si>
  <si>
    <t>laniecraig
Camping #selfies #mylove #hikingadventures
@ Chickasaw National Recreation
Area https://t.co/yTInLslnn0</t>
  </si>
  <si>
    <t>kyledloveless
RT @JournalRecord: NEW STORY: OKC
accepts Chickasaw offer to finish,
run museum #AICCM https://t.co/Vrqorr9qrW</t>
  </si>
  <si>
    <t>local15news
Chickasaw Announces Amnesty Program:
https://t.co/qymE2uszp5</t>
  </si>
  <si>
    <t>news_oklahoma
The Journal Record - Done deal:
OKC Council accepts Chickasaw offer
to finish, run museum https://t.co/18AiboJWfG</t>
  </si>
  <si>
    <t>jamloafes
RT https://t.co/U269JJepFC The
Journal Record - Done deal: OKC
Council accepts Chickasaw offer
to finish, run mus… https://t.co/bzR3xsINUq</t>
  </si>
  <si>
    <t>enginerd2004
@Murph_Andy Actually, the Sherrif
of nearby Chickasaw County was
a large bad ass black guy. He was
the only non-corrupt law enforcement
guy</t>
  </si>
  <si>
    <t xml:space="preserve">murph_andy
</t>
  </si>
  <si>
    <t>mericalmarieee
😆😆😆 "@Chickasaw: Ranch. It makes
fried pickles that much better.
https://t.co/bGK9nE8wJx"</t>
  </si>
  <si>
    <t>totaltrafficmco
Accident in #Orlando on The 408
EB between Goldenrod Rd and Chickasaw
Trail #traffic https://t.co/YKhnnOyzxi</t>
  </si>
  <si>
    <t>fli4thm
RT @fl511_central: NEW: Traffic
congestion in Orange on SR-408
east from Chickasaw Trl to at Exit
18B SR-417.</t>
  </si>
  <si>
    <t>fl511_central
CLEARED: Traffic congestion in
Orange on SR-408 east from Chickasaw
Trl to at Exit 18B SR-417.</t>
  </si>
  <si>
    <t>2steelgirls
You think she looks 👀 like me?
😂 #chickasaw #ChickasawNation
https://t.co/Dn40VSA2NG</t>
  </si>
  <si>
    <t>dizzymissruby
I'm at Chickasaw &amp;amp; Lake Underhill
in Orlando, FL https://t.co/zc9sgxBmTm</t>
  </si>
  <si>
    <t>google_nnews
Sheriff's Office asks supervisors
to help provide better weapons
permits: The Chickasaw County Sheriff's
Depar... https://t.co/1XvBrepH32</t>
  </si>
  <si>
    <t>nhtribune
See our video clip of the Cowboy
Poetry presented by the Chickasaw
Co Rescue Squad https://t.co/k3AMrKCJwh</t>
  </si>
  <si>
    <t>zenoxx69
@ChilledChaos Also, check out the
OKC Adventure District, including
Remington Park Racetrack &amp;amp;
Casino [Chickasaw Tribe], Sci Museum,
&amp;amp; Zoo</t>
  </si>
  <si>
    <t xml:space="preserve">chilledchaos
</t>
  </si>
  <si>
    <t>blindokie
RT @JournalRecord: NEW STORY: OKC
accepts Chickasaw offer to finish,
run museum #AICCM https://t.co/Vrqorr9qrW</t>
  </si>
  <si>
    <t>yucatantacosokc
RT @JournalRecord: NEW STORY: OKC
accepts Chickasaw offer to finish,
run museum #AICCM https://t.co/Vrqorr9qrW</t>
  </si>
  <si>
    <t>getgetgooditems
1/72 Revell Germany Sikorsky H-19A
Chickasaw Helicopter - Parts Sealed
- 04460 https://t.co/8mzI9qi9l7
https://t.co/ZBaoaQdGa6</t>
  </si>
  <si>
    <t>briarhawkeye
I really don't think Billy wants
to sit across from a 300 pound,
dinosaur loving, Chickasaw man
named (cont) https://t.co/8vhkTojD98</t>
  </si>
  <si>
    <t>kristyreed14
@aliyaweaver99 @salenaa_17 oh that
boy Trevor from Chickasaw</t>
  </si>
  <si>
    <t xml:space="preserve">salenaa_17
</t>
  </si>
  <si>
    <t>aliyaweaver99
RT @kristyreed14: @aliyaweaver99
@salenaa_17 oh that boy Trevor
from Chickasaw</t>
  </si>
  <si>
    <t>tupelo_buzz
Find this #RE &amp;amp; More 1014 Chickasaw
Trl, Tupelo, MS 38801, $32,000
3 beds, 1 bath: 912 sqft, 3 beds,
1 bath, s... https://t.co/t8bJpdcEly</t>
  </si>
  <si>
    <t>thing_finder
@EldonThacker I've missed talking.
All on me. Also, just discovered
Hoots &amp;amp; Hellmouth. Reminds
me of Chickasaw Mudpuppies. Blessings
: )</t>
  </si>
  <si>
    <t xml:space="preserve">eldonthacker
</t>
  </si>
  <si>
    <t>brendont23
Chickasaw lol https://t.co/BzrrqeCZtx</t>
  </si>
  <si>
    <t>shanetwocow
Todd May! Week of Todds! CHICKASAW
ROAD 5.5 x 8.5- original $30 plus
shipping For purchasing… https://t.co/YiUkdojLL1</t>
  </si>
  <si>
    <t>amirasabic
Someone explain to me what goes
on at Chickasaw hall at Hawkeye😖😖😖
there are no windows and it's off
in its own world</t>
  </si>
  <si>
    <t>ljackcarpentry
Decking Chickasaw, AL - LumberJack
Carpentry - 1-888-202-9083 https://t.co/0zPBEIyX8d
#Decking</t>
  </si>
  <si>
    <t>fordfocus___
Chickasaw funny af</t>
  </si>
  <si>
    <t>sodexojobs
RT @amysodexotaylor: "Sodexo is
seeking a Food Production Manager
- Chickasaw Casino, Thackerville,
OK" by @amysodexotaylor on @LinkedIn
ht…</t>
  </si>
  <si>
    <t xml:space="preserve">linkedin
</t>
  </si>
  <si>
    <t>amysodexotaylor
"Sodexo is seeking a Food Production
Manager - Chickasaw Casino, Thackerville,
OK" by @amysodexotaylor on @LinkedIn
https://t.co/bOGJVkVee1</t>
  </si>
  <si>
    <t>artbrown20
@ToTheTopCarlos Los, were you at
the Tmoble store on Chickasaw and
Lk Underhill, a while back? Dude
looked you😊</t>
  </si>
  <si>
    <t xml:space="preserve">tothetopcarlos
</t>
  </si>
  <si>
    <t>_tyrabreanne
RT @mikemess__: vigor v chickasaw
friday 😎👌</t>
  </si>
  <si>
    <t>mikemess__
RT @ErykahSAustin: Chickasaw full
of 💩🙄</t>
  </si>
  <si>
    <t>xx1infamous
RT @mikemess__: vigor v chickasaw
friday 😎👌</t>
  </si>
  <si>
    <t>ken_ragsdale
RT @Chickasaw: The middle of the
week has me dreaming of a weekend
getaway here. https://t.co/2RpRdV4cx4</t>
  </si>
  <si>
    <t>jlaynelittle
RT @Chickasaw: The middle of the
week has me dreaming of a weekend
getaway here. https://t.co/2RpRdV4cx4</t>
  </si>
  <si>
    <t>csnodgrass1013
OKC Council accepts Chickasaw offer
to finish, run museum https://t.co/y6qO3FMK6W</t>
  </si>
  <si>
    <t>missygoody9
@desmoinesdem What do you know
about the mailing campaigns for
the candidates? I am a 27-yr-old
registered in Chickasaw county
and have &amp;gt;</t>
  </si>
  <si>
    <t xml:space="preserve">desmoinesdem
</t>
  </si>
  <si>
    <t>matocnationpac
RT @ChickasawNation: Looking for
a perfect place to introduce children
to Chickasaw language and culture?
Visit https://t.co/MyC3DqQNcB!
ht…</t>
  </si>
  <si>
    <t>ordersales
Vintage Carpenters Nail Apron WOLF
SUPPLY Co York, PA Chickasaw Gold
Bond 1125-7 https://t.co/Wlw30GGNdt</t>
  </si>
  <si>
    <t>texashistorycom
Cistern &amp;amp; sundial at Colbert's
Ferry Station on Red River #Oklahoma.
Our new book https://t.co/cT99eoZowR
#Chickasaw https://t.co/Z03b1JjL4H</t>
  </si>
  <si>
    <t>mmillerard
Last bald eagle watch at Chickasaw
National Recreation Area this season
9 a.m. to 11 a.m. Saturday #ARDprint</t>
  </si>
  <si>
    <t>alansalaambey
We use to have titles Al ,El,Dey,Bey
, Ali 5 civilized tribes = the
organic gov Cherokee, Chickasaw,
Choctaw, Creek https://t.co/jQq94LMlw6</t>
  </si>
  <si>
    <t>susanwtva
Chickasaw County Sheriff Jimmy
Simmons wins Lifetime Service Award.
#WTVAnews https://t.co/FypQkmbiij</t>
  </si>
  <si>
    <t>here_ikum
I gotta gt a new id baby i moved
up to chickasaw 😂</t>
  </si>
  <si>
    <t>rlgann
1974 Chickasaw Academy Colonels!
A gritty bunch. https://t.co/MI5r0LguBf</t>
  </si>
  <si>
    <t>ndngenuity
@SavingPlaces The author lost me
at "Chickasaw princess".....</t>
  </si>
  <si>
    <t xml:space="preserve">savingplaces
</t>
  </si>
  <si>
    <t>oki35thm
RT @OKTurnpike: #TakeTheTurnpike
to the @Chickasaw National Recreation
Area this Saturday and join the
Bald Eagle Watch! #TravelOK https://…</t>
  </si>
  <si>
    <t>okturnpike
#TakeTheTurnpike to the @Chickasaw
National Recreation Area this Saturday
and join the Bald Eagle Watch!
#TravelOK https://t.co/n4iUVmK8RJ</t>
  </si>
  <si>
    <t>wazetrafficorl
.@waze Traffic on S Chickasaw Trl
#ORLTraffic will delay you 7m more
than usual today https://t.co/GMdIvmTO5w
https://t.co/IgtxI1zD53</t>
  </si>
  <si>
    <t xml:space="preserve">waze
</t>
  </si>
  <si>
    <t>boettler_vernon
RT @Chickasaw: Are you rooting
for the @Broncos or the @Panthers?
Either way, you'll enjoy great
food at these spots! --&amp;gt; https://t.co/SVBz…</t>
  </si>
  <si>
    <t>artesianhotel
ICYMI! We can't wait! https://t.co/Gl4odYRnkm</t>
  </si>
  <si>
    <t xml:space="preserve">panthers
</t>
  </si>
  <si>
    <t xml:space="preserve">broncos
</t>
  </si>
  <si>
    <t>jmnance
RT @OKTurnpike: #TakeTheTurnpike
to the @Chickasaw National Recreation
Area this Saturday and join the
Bald Eagle Watch! #TravelOK https://…</t>
  </si>
  <si>
    <t>ilovemycredit
Beautiful Native Americans! #IAM
#Chickasaw https://t.co/n2IgqTatNt</t>
  </si>
  <si>
    <t>kristydorsett
Looking for a house to lease in
Seven Meadows? This one is located
on a quiet cul-de-sac street with
no backyard... https://t.co/RdHQSKjhCD</t>
  </si>
  <si>
    <t>sprittibee
The sculptor of this Chickasaw
Warrior, which fits the story of
Tishomingo, began molding … https://t.co/IZSGnNLUAS
https://t.co/uDpiQB4WpA</t>
  </si>
  <si>
    <t>nativeoklahoma
RT @ChickasawNation: Looking for
a perfect place to introduce children
to Chickasaw language and culture?
Visit https://t.co/MyC3DqQNcB!
ht…</t>
  </si>
  <si>
    <t>cititrendsjobs
#Retail #Job alert: Store Sales
Associate - Chickasaw, AL | Citi
Trends | #Chickasaw, AL https://t.co/nRwnouk8V4
#Jobs #Hiring</t>
  </si>
  <si>
    <t>srmichael11_bec
RT @WCBINEWS: Video: Chickasaw
County in line for Funding for
Tornado Shelters https://t.co/nO2Rr9b8L4
https://t.co/VcxwlMe8xV</t>
  </si>
  <si>
    <t>newdeals9
Chickasaw Plum (Prunus angustifolia)
2' to 3' Tall https://t.co/ztj6fHg6Hb</t>
  </si>
  <si>
    <t>nonsenseengine
ravishing repast's glisten's door
granddaughter Chickasaw's #nonsense
#nonsenseengine</t>
  </si>
  <si>
    <t>ess_tee_doubleu
@EsckmoTrent Chickasaw.</t>
  </si>
  <si>
    <t xml:space="preserve">esckmotrent
</t>
  </si>
  <si>
    <t>vamp_kris2102
H 19 S 55 Chickasaw Instrument
Panel Free Shipping! https://t.co/d9hiqeQHok
   This Panel was In storage for
https://t.co/CViHjNKnGf</t>
  </si>
  <si>
    <t>robwireweather
https://t.co/VctOu9WbdC Chickasaw
County to get 9 storm shelters
https://t.co/MlH1xlGfaK #wx #weather</t>
  </si>
  <si>
    <t>papasplumbers
Affordable Plumbing Chickasaw,
AL - Affordable Plumbers in Chickasaw
- Free In-Home Estimate https://t.co/IYIYiY2K53
#Alabama</t>
  </si>
  <si>
    <t>alabamaloverusa
RT @PapasPlumbers: Affordable Plumbing
Chickasaw, AL - Affordable Plumbers
in Chickasaw - Free In-Home Estimate
https://t.co/IYIYiY2K53 #A…</t>
  </si>
  <si>
    <t>carlos_m_ojeda
2012 Paracas Ica Peru - 2015 Orlando
Florida USA — feeling happy at
Chickasaw Oaks, Orlando https://t.co/6iO2gpZBKc</t>
  </si>
  <si>
    <t>johnnyharriso12
@dct_ihjc ur name what does it
mean in japanese,iam American Indian
from the chickasaw-Seminole bands
from Oklahoma my name Johnny ringo</t>
  </si>
  <si>
    <t xml:space="preserve">47panagiotis
</t>
  </si>
  <si>
    <t xml:space="preserve">ritacollin64
</t>
  </si>
  <si>
    <t xml:space="preserve">okcnm
</t>
  </si>
  <si>
    <t xml:space="preserve">davidfholt
</t>
  </si>
  <si>
    <t xml:space="preserve">dct_ihjc
</t>
  </si>
  <si>
    <t>newsmssarah
New storm shelters for Chickasaw
County residents &amp;gt;&amp;gt; https://t.co/aiUKhjVFW6
https://t.co/buV0eOzX8A</t>
  </si>
  <si>
    <t>news_ms
New storm shelters for Chickasaw
County residents &amp;gt;&amp;gt; https://t.co/gnhaatYGar
https://t.co/M18dCFAnfD</t>
  </si>
  <si>
    <t>tweet3po
#SchoolZoneCrossing Chickasaw Trail
S &amp;amp; Lake Champlain Dr 32829
(1/28 08:17) #Orlando #VistaEast</t>
  </si>
  <si>
    <t>fleejack
RT @amysodexotaylor: "Sodexo is
seeking a Food Production Manager
- Chickasaw Casino, Thackerville,
OK" by @amysodexotaylor on @LinkedIn
ht…</t>
  </si>
  <si>
    <t>ltholmes
fleejack: RT amysodexotaylor: "Sodexo
is seeking a Food Production Manager
- Chickasaw Casino, Thackerville,
OK" b… https://t.co/Pqwt1u74fV</t>
  </si>
  <si>
    <t xml:space="preserve">mblack47
</t>
  </si>
  <si>
    <t>mikepinkshoes
My daughter with her @ProjectRepat
blanket made with t-shirts from
@ChickasawNation events ... @Chickasaw
... https://t.co/9AhgWZKHWw</t>
  </si>
  <si>
    <t xml:space="preserve">projectrepat
</t>
  </si>
  <si>
    <t>wom2010bob
Hi Ellen in Chickasaw Alabama.
Check us out. Join me for Esports.
Time to challenge some one. https://t.co/QuF7ABSe48</t>
  </si>
  <si>
    <t>jpiferris
Interim no more: Odom named Chickasaw
superintendent https://t.co/bg3alpwBEt</t>
  </si>
  <si>
    <t>erykahsaustin
Chickasaw full of 💩🙄</t>
  </si>
  <si>
    <t>lalo_fohunnid
Chickasaw ain't shit https://t.co/iS1Ann4N81</t>
  </si>
  <si>
    <t>940mcclain
Learning about the Chickasaw Culture
💕💕 Stomped danced too 😇😇😇</t>
  </si>
  <si>
    <t>tawnivixen3
So I don't have to look in the
Mirror and Lie saying stupid stuff
like " Light skin Black" When actually
I am CHICKASAW, SCOT and NIGERIAN"</t>
  </si>
  <si>
    <t>213samm
RT @Chickasaw: Ranch. It makes
fried pickles that much better.
https://t.co/MR2inK4lCS</t>
  </si>
  <si>
    <t xml:space="preserve">mcswaintheatre
</t>
  </si>
  <si>
    <t>kauffmaninc
#OklahomaCity seeking changes in
law to facilitate completion of
Indian Museum https://t.co/zXeu8P0IQA
#AmericanIndian #Chickasaw</t>
  </si>
  <si>
    <t>tupeloeventz
#BREAKING Midnight shooting wounds
two in Chickasaw County. Sheriff
Jim Meyers says two suspects should
be in custo… https://t.co/cd4VQyGmej</t>
  </si>
  <si>
    <t xml:space="preserve">sherricoale
</t>
  </si>
  <si>
    <t xml:space="preserve">ou_wbball
</t>
  </si>
  <si>
    <t xml:space="preserve">murraystateok
</t>
  </si>
  <si>
    <t xml:space="preserve">aaron_brackett
</t>
  </si>
  <si>
    <t>jetstreamcasino
Today is the very last day you
can nominate us for best casino!
What are you waiting for?! #BestofCC
https://t.co/fDruRfpPkf</t>
  </si>
  <si>
    <t xml:space="preserve">okcthunder
</t>
  </si>
  <si>
    <t>kocoshelby
@Chickasaw aww I missed it! I sure
have! Delicious!</t>
  </si>
  <si>
    <t>sbwok
@Chickasaw @OKCabins Fun photo!</t>
  </si>
  <si>
    <t xml:space="preserve">davishswolves
</t>
  </si>
  <si>
    <t>destinygarrison
Hey thanks so much! ☺️ https://t.co/I04i4wzIdg</t>
  </si>
  <si>
    <t>laurirottmayer
@Chickasaw It was difficult to
find candy this time. My braces
make candy hard.</t>
  </si>
  <si>
    <t xml:space="preserve">sharberhannah
</t>
  </si>
  <si>
    <t xml:space="preserve">_a2j__
</t>
  </si>
  <si>
    <t xml:space="preserve">pirates
</t>
  </si>
  <si>
    <t xml:space="preserve">thatcrispybacon
</t>
  </si>
  <si>
    <t>hillbillyladyok
@Chickasaw Heading to Tuttle Oklahoma
for the Sweet Manna Bakery on Tuesday
after I deliver free range eggs
and broccoli to OKC</t>
  </si>
  <si>
    <t>seateroo
@Chickasaw @Seateroo will be there
- flying in tomorrow AM from San
Diego!</t>
  </si>
  <si>
    <t>cindyevans42
@Chickasaw @OKCabins me me me!</t>
  </si>
  <si>
    <t xml:space="preserve">kristynmusic
</t>
  </si>
  <si>
    <t xml:space="preserve">donnagcosby
</t>
  </si>
  <si>
    <t>coachdingus
@Chickasaw Yes. If I lived near
the fried pies I would be as big
as a barn! I will be back for coaches
clinic at Winstar on Feb 4th!</t>
  </si>
  <si>
    <t>therimer250
https://t.co/akTcJzKjBJ</t>
  </si>
  <si>
    <t xml:space="preserve">southwindhills
</t>
  </si>
  <si>
    <t xml:space="preserve">goddardcenter
</t>
  </si>
  <si>
    <t>rani2012
@Chickasaw Lol 5 is a breezy. I
just don't feel good :( so it seems
like today is dragging on.</t>
  </si>
  <si>
    <t xml:space="preserve">traildance
</t>
  </si>
  <si>
    <t>icygeddon
@Chickasaw @ChickasawNation If
it's my first time visiting where
do you recommend we stay at? Maybe
a 4-7 day visit.</t>
  </si>
  <si>
    <t xml:space="preserve">mixmercantile
</t>
  </si>
  <si>
    <t xml:space="preserve">wyattmccubbin
</t>
  </si>
  <si>
    <t>cthc_duncan
@Chickasaw Thanks! It closes March
1.</t>
  </si>
  <si>
    <t>winstarworld
@Chickasaw You bet!</t>
  </si>
  <si>
    <t>wtvanews
Chickasaw County shooting wounds
two https://t.co/Gzvzu2aZtN #wtvanews
https://t.co/8FmlksV78v</t>
  </si>
  <si>
    <t>hot_shotsada
RT @ChickasawNation: Looking for
a perfect place to introduce children
to Chickasaw language and culture?
Visit https://t.co/MyC3DqQNcB!
ht…</t>
  </si>
  <si>
    <t>orlpol32829
#MissingPerson at 3401-3498 S Chickasaw
Trail. #orlpol #ocso</t>
  </si>
  <si>
    <t>31bjn
RT @AmericasMilHist: 27Dec1862-Battle
of Chickasaw Bluffs-opening fight-Vicksburg
Campaign-Confed beat Union Gen
Sherman #AmericasMilHist h…</t>
  </si>
  <si>
    <t>americasmilhist
Go 2 https://t.co/w0wgg0l5to for
more on how Union gunboats took
Confederate-held Chickasaw Bluffs.#AmericasMilHist
https://t.co/GP9QD5Josh</t>
  </si>
  <si>
    <t>jasper_pirate
RT @AmericasMilHist: 27Dec1862-Battle
of Chickasaw Bluffs-opening fight-Vicksburg
Campaign-Confed beat Union Gen
Sherman #AmericasMilHist h…</t>
  </si>
  <si>
    <t>jevans1137
RT @AmericasMilHist: 27Dec1862-Battle
of Chickasaw Bluffs-opening fight-Vicksburg
Campaign-Confed beat Union Gen
Sherman #AmericasMilHist h…</t>
  </si>
  <si>
    <t>GraphSource░TwitterSearch▓GraphTerm░chickasaw</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</si>
</sst>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00"/>
    <numFmt numFmtId="167" formatCode="0.000"/>
  </numFmts>
  <fonts count="14" x14ac:knownFonts="1">
    <font>
      <sz val="11"/>
      <color theme="1"/>
      <name val="Calibri"/>
      <family val="2"/>
      <scheme val="minor"/>
    </font>
    <font>
      <b/>
      <sz val="11"/>
      <color theme="1"/>
      <name val="Calibri"/>
      <family val="2"/>
      <scheme val="minor"/>
    </font>
    <font>
      <b/>
      <sz val="8"/>
      <color indexed="81"/>
      <name val="Tahoma"/>
      <family val="2"/>
    </font>
    <font>
      <sz val="8"/>
      <color indexed="81"/>
      <name val="Tahoma"/>
      <family val="2"/>
    </font>
    <font>
      <u/>
      <sz val="8"/>
      <color indexed="81"/>
      <name val="Tahoma"/>
      <family val="2"/>
    </font>
    <font>
      <sz val="11"/>
      <color theme="1"/>
      <name val="Calibri"/>
      <family val="2"/>
      <scheme val="minor"/>
    </font>
    <font>
      <sz val="11"/>
      <color theme="0"/>
      <name val="Calibri"/>
      <family val="2"/>
      <scheme val="minor"/>
    </font>
    <font>
      <b/>
      <sz val="11"/>
      <color theme="0"/>
      <name val="Calibri"/>
      <family val="2"/>
      <scheme val="minor"/>
    </font>
    <font>
      <b/>
      <sz val="9"/>
      <color indexed="81"/>
      <name val="Tahoma"/>
      <charset val="1"/>
    </font>
    <font>
      <sz val="9"/>
      <color indexed="81"/>
      <name val="Tahoma"/>
      <family val="2"/>
    </font>
    <font>
      <sz val="9"/>
      <color indexed="81"/>
      <name val="Tahoma"/>
      <charset val="1"/>
    </font>
    <font>
      <sz val="11"/>
      <color theme="1"/>
      <name val="Calibri"/>
      <scheme val="minor"/>
    </font>
    <font>
      <b/>
      <sz val="9"/>
      <color indexed="81"/>
      <name val="Tahoma"/>
      <family val="2"/>
    </font>
    <font>
      <u/>
      <sz val="11"/>
      <color theme="10"/>
      <name val="Calibri"/>
      <family val="2"/>
      <scheme val="minor"/>
    </font>
  </fonts>
  <fills count="10">
    <fill>
      <patternFill patternType="none"/>
    </fill>
    <fill>
      <patternFill patternType="gray125"/>
    </fill>
    <fill>
      <patternFill patternType="solid">
        <fgColor theme="1" tint="0.499984740745262"/>
        <bgColor indexed="64"/>
      </patternFill>
    </fill>
    <fill>
      <patternFill patternType="solid">
        <fgColor theme="4" tint="0.59996337778862885"/>
        <bgColor indexed="64"/>
      </patternFill>
    </fill>
    <fill>
      <patternFill patternType="solid">
        <fgColor theme="4" tint="0.39994506668294322"/>
        <bgColor indexed="64"/>
      </patternFill>
    </fill>
    <fill>
      <patternFill patternType="solid">
        <fgColor theme="4" tint="0.79998168889431442"/>
        <bgColor indexed="64"/>
      </patternFill>
    </fill>
    <fill>
      <patternFill patternType="solid">
        <fgColor theme="4" tint="-0.24994659260841701"/>
        <bgColor indexed="64"/>
      </patternFill>
    </fill>
    <fill>
      <patternFill patternType="solid">
        <fgColor theme="4"/>
        <bgColor theme="4"/>
      </patternFill>
    </fill>
    <fill>
      <patternFill patternType="solid">
        <fgColor theme="4" tint="0.59999389629810485"/>
        <bgColor theme="4" tint="0.59999389629810485"/>
      </patternFill>
    </fill>
    <fill>
      <patternFill patternType="solid">
        <fgColor theme="4" tint="0.79998168889431442"/>
        <bgColor theme="4" tint="0.79998168889431442"/>
      </patternFill>
    </fill>
  </fills>
  <borders count="11">
    <border>
      <left/>
      <right/>
      <top/>
      <bottom/>
      <diagonal/>
    </border>
    <border>
      <left style="thin">
        <color theme="0"/>
      </left>
      <right style="thin">
        <color theme="0"/>
      </right>
      <top style="thin">
        <color theme="0"/>
      </top>
      <bottom style="thin">
        <color theme="0"/>
      </bottom>
      <diagonal/>
    </border>
    <border>
      <left style="thin">
        <color theme="0"/>
      </left>
      <right/>
      <top/>
      <bottom/>
      <diagonal/>
    </border>
    <border>
      <left/>
      <right style="thin">
        <color theme="0"/>
      </right>
      <top/>
      <bottom style="thick">
        <color theme="0"/>
      </bottom>
      <diagonal/>
    </border>
    <border>
      <left/>
      <right/>
      <top/>
      <bottom style="thick">
        <color theme="0"/>
      </bottom>
      <diagonal/>
    </border>
    <border>
      <left/>
      <right style="thin">
        <color theme="0"/>
      </right>
      <top/>
      <bottom style="thin">
        <color theme="0"/>
      </bottom>
      <diagonal/>
    </border>
    <border>
      <left/>
      <right/>
      <top/>
      <bottom style="thin">
        <color theme="0"/>
      </bottom>
      <diagonal/>
    </border>
    <border>
      <left/>
      <right style="thin">
        <color theme="0"/>
      </right>
      <top/>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theme="0"/>
      </right>
      <top style="thin">
        <color theme="0"/>
      </top>
      <bottom style="thin">
        <color theme="0"/>
      </bottom>
      <diagonal/>
    </border>
  </borders>
  <cellStyleXfs count="10">
    <xf numFmtId="0" fontId="0" fillId="0" borderId="0"/>
    <xf numFmtId="49" fontId="5" fillId="2" borderId="1" applyNumberFormat="0" applyFont="0" applyAlignment="0" applyProtection="0"/>
    <xf numFmtId="0" fontId="5" fillId="0" borderId="0" applyNumberFormat="0" applyFont="0" applyFill="0" applyBorder="0" applyAlignment="0" applyProtection="0"/>
    <xf numFmtId="0" fontId="5" fillId="0" borderId="0" applyNumberFormat="0" applyFont="0" applyBorder="0" applyAlignment="0" applyProtection="0"/>
    <xf numFmtId="49" fontId="5" fillId="5" borderId="1" applyNumberFormat="0" applyFont="0" applyAlignment="0" applyProtection="0"/>
    <xf numFmtId="49" fontId="5" fillId="4" borderId="1" applyNumberFormat="0" applyAlignment="0" applyProtection="0"/>
    <xf numFmtId="0" fontId="6" fillId="6" borderId="1" applyNumberFormat="0" applyAlignment="0" applyProtection="0"/>
    <xf numFmtId="164" fontId="5" fillId="3" borderId="1" applyNumberFormat="0" applyFont="0" applyAlignment="0" applyProtection="0"/>
    <xf numFmtId="49" fontId="5" fillId="5" borderId="1" applyNumberFormat="0" applyFont="0" applyAlignment="0" applyProtection="0"/>
    <xf numFmtId="0" fontId="13" fillId="0" borderId="0" applyNumberFormat="0" applyFill="0" applyBorder="0" applyAlignment="0" applyProtection="0"/>
  </cellStyleXfs>
  <cellXfs count="94">
    <xf numFmtId="0" fontId="0" fillId="0" borderId="0" xfId="0"/>
    <xf numFmtId="49" fontId="0" fillId="0" borderId="0" xfId="0" applyNumberFormat="1"/>
    <xf numFmtId="1" fontId="0" fillId="0" borderId="0" xfId="0" applyNumberFormat="1"/>
    <xf numFmtId="0" fontId="0" fillId="0" borderId="0" xfId="0" applyNumberFormat="1"/>
    <xf numFmtId="0" fontId="1" fillId="0" borderId="0" xfId="0" applyFont="1" applyAlignment="1">
      <alignment wrapText="1"/>
    </xf>
    <xf numFmtId="49" fontId="1" fillId="0" borderId="0" xfId="0" applyNumberFormat="1" applyFont="1" applyAlignment="1">
      <alignment wrapText="1"/>
    </xf>
    <xf numFmtId="164" fontId="0" fillId="0" borderId="0" xfId="0" applyNumberFormat="1"/>
    <xf numFmtId="0" fontId="0" fillId="0" borderId="0" xfId="0" applyAlignment="1">
      <alignment vertical="top" wrapText="1"/>
    </xf>
    <xf numFmtId="0" fontId="0" fillId="0" borderId="0" xfId="0" applyNumberFormat="1" applyAlignment="1">
      <alignment wrapText="1"/>
    </xf>
    <xf numFmtId="164" fontId="0" fillId="0" borderId="0" xfId="0" applyNumberFormat="1" applyAlignment="1">
      <alignment wrapText="1"/>
    </xf>
    <xf numFmtId="1" fontId="0" fillId="0" borderId="0" xfId="0" applyNumberFormat="1" applyAlignment="1">
      <alignment wrapText="1"/>
    </xf>
    <xf numFmtId="49" fontId="0" fillId="0" borderId="0" xfId="0" applyNumberFormat="1" applyAlignment="1">
      <alignment wrapText="1"/>
    </xf>
    <xf numFmtId="0" fontId="0" fillId="0" borderId="0" xfId="0" applyBorder="1"/>
    <xf numFmtId="0" fontId="0" fillId="0" borderId="0" xfId="0" applyAlignment="1">
      <alignment wrapText="1"/>
    </xf>
    <xf numFmtId="49" fontId="0" fillId="0" borderId="0" xfId="3" applyNumberFormat="1" applyFont="1"/>
    <xf numFmtId="0" fontId="0" fillId="5" borderId="1" xfId="4" applyNumberFormat="1" applyFont="1"/>
    <xf numFmtId="49" fontId="6" fillId="6" borderId="1" xfId="6" applyNumberFormat="1"/>
    <xf numFmtId="0" fontId="0" fillId="0" borderId="0" xfId="2" applyFont="1"/>
    <xf numFmtId="0" fontId="0" fillId="5" borderId="0" xfId="4" applyNumberFormat="1" applyFont="1" applyBorder="1"/>
    <xf numFmtId="1" fontId="0" fillId="5" borderId="0" xfId="4" applyNumberFormat="1" applyFont="1" applyBorder="1"/>
    <xf numFmtId="0" fontId="0" fillId="2" borderId="0" xfId="1" applyNumberFormat="1" applyFont="1" applyBorder="1"/>
    <xf numFmtId="0" fontId="5" fillId="4" borderId="0" xfId="5" applyNumberFormat="1" applyBorder="1"/>
    <xf numFmtId="164" fontId="5" fillId="4" borderId="0" xfId="5" applyNumberFormat="1" applyBorder="1"/>
    <xf numFmtId="1" fontId="5" fillId="4" borderId="0" xfId="5" applyNumberFormat="1" applyBorder="1"/>
    <xf numFmtId="0" fontId="5" fillId="4" borderId="2" xfId="5" applyNumberFormat="1" applyBorder="1"/>
    <xf numFmtId="0" fontId="0" fillId="5" borderId="2" xfId="4" applyNumberFormat="1" applyFont="1" applyBorder="1"/>
    <xf numFmtId="0" fontId="6" fillId="6" borderId="0" xfId="6" applyBorder="1"/>
    <xf numFmtId="0" fontId="6" fillId="6" borderId="2" xfId="6" applyBorder="1"/>
    <xf numFmtId="0" fontId="0" fillId="3" borderId="0" xfId="7" applyNumberFormat="1" applyFont="1" applyBorder="1"/>
    <xf numFmtId="0" fontId="0" fillId="3" borderId="2" xfId="7" applyNumberFormat="1" applyFont="1" applyBorder="1"/>
    <xf numFmtId="0" fontId="0" fillId="2" borderId="2" xfId="1" applyNumberFormat="1" applyFont="1" applyBorder="1"/>
    <xf numFmtId="0" fontId="0" fillId="0" borderId="2" xfId="2" applyFont="1" applyBorder="1"/>
    <xf numFmtId="0" fontId="1" fillId="0" borderId="0" xfId="0" applyNumberFormat="1" applyFont="1"/>
    <xf numFmtId="4" fontId="0" fillId="0" borderId="0" xfId="0" applyNumberFormat="1"/>
    <xf numFmtId="4" fontId="0" fillId="0" borderId="0" xfId="0" applyNumberFormat="1" applyBorder="1"/>
    <xf numFmtId="0" fontId="5" fillId="4" borderId="1" xfId="5" applyNumberFormat="1"/>
    <xf numFmtId="0" fontId="5" fillId="4" borderId="1" xfId="5" applyNumberFormat="1" applyAlignment="1"/>
    <xf numFmtId="0" fontId="7" fillId="7" borderId="3" xfId="0" applyFont="1" applyFill="1" applyBorder="1"/>
    <xf numFmtId="0" fontId="7" fillId="7" borderId="4" xfId="0" applyFont="1" applyFill="1" applyBorder="1"/>
    <xf numFmtId="4" fontId="0" fillId="8" borderId="5" xfId="0" applyNumberFormat="1" applyFont="1" applyFill="1" applyBorder="1"/>
    <xf numFmtId="0" fontId="0" fillId="8" borderId="6" xfId="0" applyNumberFormat="1" applyFont="1" applyFill="1" applyBorder="1"/>
    <xf numFmtId="4" fontId="0" fillId="9" borderId="5" xfId="0" applyNumberFormat="1" applyFont="1" applyFill="1" applyBorder="1"/>
    <xf numFmtId="0" fontId="0" fillId="9" borderId="6" xfId="0" applyNumberFormat="1" applyFont="1" applyFill="1" applyBorder="1"/>
    <xf numFmtId="4" fontId="0" fillId="9" borderId="7" xfId="0" applyNumberFormat="1" applyFont="1" applyFill="1" applyBorder="1"/>
    <xf numFmtId="0" fontId="0" fillId="9" borderId="0" xfId="0" applyNumberFormat="1" applyFont="1" applyFill="1"/>
    <xf numFmtId="0" fontId="0" fillId="8" borderId="5" xfId="0" applyNumberFormat="1" applyFont="1" applyFill="1" applyBorder="1"/>
    <xf numFmtId="0" fontId="0" fillId="9" borderId="5" xfId="0" applyNumberFormat="1" applyFont="1" applyFill="1" applyBorder="1"/>
    <xf numFmtId="0" fontId="0" fillId="9" borderId="7" xfId="0" applyNumberFormat="1" applyFont="1" applyFill="1" applyBorder="1"/>
    <xf numFmtId="1" fontId="5" fillId="4" borderId="1" xfId="5" applyNumberFormat="1"/>
    <xf numFmtId="167" fontId="5" fillId="4" borderId="1" xfId="5" applyNumberFormat="1"/>
    <xf numFmtId="1" fontId="5" fillId="4" borderId="1" xfId="5" applyNumberFormat="1" applyAlignment="1"/>
    <xf numFmtId="167" fontId="5" fillId="4" borderId="1" xfId="5" applyNumberFormat="1" applyAlignment="1"/>
    <xf numFmtId="167" fontId="11" fillId="4" borderId="1" xfId="5" applyNumberFormat="1" applyFont="1" applyAlignment="1"/>
    <xf numFmtId="0" fontId="5" fillId="2" borderId="1" xfId="1" applyNumberFormat="1"/>
    <xf numFmtId="0" fontId="6" fillId="6" borderId="1" xfId="6"/>
    <xf numFmtId="0" fontId="6" fillId="6" borderId="1" xfId="6" applyNumberFormat="1"/>
    <xf numFmtId="0" fontId="0" fillId="5" borderId="8" xfId="4" applyNumberFormat="1" applyFont="1" applyBorder="1"/>
    <xf numFmtId="0" fontId="0" fillId="5" borderId="9" xfId="4" applyNumberFormat="1" applyFont="1" applyBorder="1"/>
    <xf numFmtId="0" fontId="0" fillId="5" borderId="10" xfId="4" applyNumberFormat="1" applyFont="1" applyBorder="1"/>
    <xf numFmtId="0" fontId="0" fillId="3" borderId="8" xfId="7" applyNumberFormat="1" applyFont="1" applyBorder="1"/>
    <xf numFmtId="0" fontId="6" fillId="3" borderId="10" xfId="7" applyNumberFormat="1" applyFont="1" applyBorder="1"/>
    <xf numFmtId="0" fontId="5" fillId="2" borderId="8" xfId="1" applyNumberFormat="1" applyBorder="1"/>
    <xf numFmtId="0" fontId="5" fillId="2" borderId="10" xfId="1" applyNumberFormat="1" applyBorder="1"/>
    <xf numFmtId="0" fontId="5" fillId="4" borderId="8" xfId="5" applyNumberFormat="1" applyBorder="1"/>
    <xf numFmtId="0" fontId="5" fillId="4" borderId="9" xfId="5" applyNumberFormat="1" applyBorder="1"/>
    <xf numFmtId="0" fontId="0" fillId="3" borderId="1" xfId="7" applyNumberFormat="1" applyFont="1"/>
    <xf numFmtId="49" fontId="0" fillId="0" borderId="0" xfId="3" applyNumberFormat="1" applyFont="1" applyAlignment="1"/>
    <xf numFmtId="0" fontId="0" fillId="0" borderId="0" xfId="0" applyAlignment="1"/>
    <xf numFmtId="0" fontId="0" fillId="0" borderId="0" xfId="0" applyFill="1" applyAlignment="1"/>
    <xf numFmtId="22" fontId="0" fillId="0" borderId="0" xfId="0" applyNumberFormat="1" applyAlignment="1"/>
    <xf numFmtId="22" fontId="0" fillId="0" borderId="0" xfId="0" applyNumberFormat="1" applyFill="1" applyAlignment="1"/>
    <xf numFmtId="0" fontId="13" fillId="0" borderId="0" xfId="9" applyAlignment="1"/>
    <xf numFmtId="0" fontId="13" fillId="0" borderId="0" xfId="9" applyFill="1" applyAlignment="1"/>
    <xf numFmtId="0" fontId="0" fillId="0" borderId="0" xfId="0" quotePrefix="1" applyAlignment="1"/>
    <xf numFmtId="0" fontId="0" fillId="0" borderId="0" xfId="0" quotePrefix="1" applyFill="1" applyAlignment="1"/>
    <xf numFmtId="1" fontId="11" fillId="4" borderId="1" xfId="5" applyNumberFormat="1" applyFont="1" applyAlignment="1"/>
    <xf numFmtId="0" fontId="13" fillId="5" borderId="1" xfId="9" applyNumberFormat="1" applyFill="1" applyBorder="1" applyAlignment="1"/>
    <xf numFmtId="49" fontId="6" fillId="6" borderId="1" xfId="6" applyNumberFormat="1" applyAlignment="1"/>
    <xf numFmtId="0" fontId="0" fillId="5" borderId="1" xfId="4" applyNumberFormat="1" applyFont="1" applyAlignment="1"/>
    <xf numFmtId="164" fontId="0" fillId="5" borderId="1" xfId="4" applyNumberFormat="1" applyFont="1" applyAlignment="1"/>
    <xf numFmtId="0" fontId="11" fillId="5" borderId="1" xfId="4" applyNumberFormat="1" applyFont="1" applyAlignment="1"/>
    <xf numFmtId="1" fontId="0" fillId="5" borderId="1" xfId="4" applyNumberFormat="1" applyFont="1" applyAlignment="1"/>
    <xf numFmtId="0" fontId="6" fillId="6" borderId="1" xfId="6" applyNumberFormat="1" applyAlignment="1"/>
    <xf numFmtId="0" fontId="0" fillId="2" borderId="1" xfId="1" applyNumberFormat="1" applyFont="1" applyAlignment="1"/>
    <xf numFmtId="0" fontId="0" fillId="0" borderId="0" xfId="2" applyNumberFormat="1" applyFont="1" applyAlignment="1"/>
    <xf numFmtId="0" fontId="11" fillId="2" borderId="1" xfId="1" applyNumberFormat="1" applyFont="1" applyAlignment="1"/>
    <xf numFmtId="164" fontId="0" fillId="3" borderId="1" xfId="7" applyNumberFormat="1" applyFont="1" applyAlignment="1"/>
    <xf numFmtId="165" fontId="0" fillId="3" borderId="1" xfId="7" applyNumberFormat="1" applyFont="1" applyAlignment="1"/>
    <xf numFmtId="0" fontId="0" fillId="3" borderId="1" xfId="7" applyNumberFormat="1" applyFont="1" applyAlignment="1"/>
    <xf numFmtId="166" fontId="0" fillId="3" borderId="1" xfId="7" applyNumberFormat="1" applyFont="1" applyAlignment="1"/>
    <xf numFmtId="1" fontId="0" fillId="5" borderId="1" xfId="4" applyNumberFormat="1" applyFont="1" applyBorder="1" applyAlignment="1"/>
    <xf numFmtId="0" fontId="0" fillId="5" borderId="1" xfId="4" applyNumberFormat="1" applyFont="1" applyBorder="1" applyAlignment="1"/>
    <xf numFmtId="0" fontId="6" fillId="6" borderId="1" xfId="6" applyNumberFormat="1" applyBorder="1" applyAlignment="1"/>
    <xf numFmtId="164" fontId="0" fillId="3" borderId="1" xfId="7" applyNumberFormat="1" applyFont="1" applyBorder="1" applyAlignment="1"/>
  </cellXfs>
  <cellStyles count="10">
    <cellStyle name="Hyperlink" xfId="9" builtinId="8"/>
    <cellStyle name="NodeXL Do Not Edit" xfId="1"/>
    <cellStyle name="NodeXL Graph Metric" xfId="5"/>
    <cellStyle name="NodeXL Graph Metric Separator" xfId="8"/>
    <cellStyle name="NodeXL Label" xfId="6"/>
    <cellStyle name="NodeXL Layout" xfId="7"/>
    <cellStyle name="NodeXL Other Column" xfId="2"/>
    <cellStyle name="NodeXL Required" xfId="3"/>
    <cellStyle name="NodeXL Visual Property" xfId="4"/>
    <cellStyle name="Normal" xfId="0" builtinId="0"/>
  </cellStyles>
  <dxfs count="133">
    <dxf>
      <numFmt numFmtId="30" formatCode="@"/>
      <alignment horizontal="general" vertical="bottom" textRotation="0" wrapText="0" indent="0" justifyLastLine="0" shrinkToFit="0" readingOrder="0"/>
    </dxf>
    <dxf>
      <numFmt numFmtId="164" formatCode="0.0"/>
      <alignment horizontal="general" vertical="bottom" textRotation="0" wrapText="0" indent="0" justifyLastLine="0" shrinkToFit="0" readingOrder="0"/>
      <border outline="0">
        <left style="thin">
          <color theme="0"/>
        </left>
      </border>
    </dxf>
    <dxf>
      <numFmt numFmtId="0" formatCode="General"/>
      <alignment horizontal="general" vertical="bottom" textRotation="0" wrapText="0" indent="0" justifyLastLine="0" shrinkToFit="0" readingOrder="0"/>
      <border outline="0">
        <right style="thin">
          <color theme="0"/>
        </right>
      </border>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border outline="0">
        <left style="thin">
          <color theme="0"/>
        </left>
      </border>
    </dxf>
    <dxf>
      <numFmt numFmtId="1" formatCode="0"/>
      <alignment horizontal="general" vertical="bottom" textRotation="0" wrapText="0" indent="0" justifyLastLine="0" shrinkToFit="0" readingOrder="0"/>
      <border outline="0">
        <right style="thin">
          <color theme="0"/>
        </right>
      </border>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167" formatCode="0.000"/>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67" formatCode="0.000"/>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67" formatCode="0.000"/>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67" formatCode="0.000"/>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67" formatCode="0.000"/>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 formatCode="0"/>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 formatCode="0"/>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 formatCode="0"/>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1" formatCode="0"/>
      <alignment horizontal="general" vertical="bottom" textRotation="0" wrapText="0" indent="0" justifyLastLine="0" shrinkToFit="0" readingOrder="0"/>
    </dxf>
    <dxf>
      <numFmt numFmtId="166" formatCode="#,##0.000"/>
      <alignment horizontal="general" vertical="bottom" textRotation="0" wrapText="0" indent="0" justifyLastLine="0" shrinkToFit="0" readingOrder="0"/>
    </dxf>
    <dxf>
      <numFmt numFmtId="166" formatCode="#,##0.000"/>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165" formatCode="#,##0.0"/>
      <alignment horizontal="general" vertical="bottom" textRotation="0" wrapText="0" indent="0" justifyLastLine="0" shrinkToFit="0" readingOrder="0"/>
    </dxf>
    <dxf>
      <numFmt numFmtId="165" formatCode="#,##0.0"/>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numFmt numFmtId="164" formatCode="0.0"/>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30" formatCode="@"/>
      <alignment horizontal="general" vertical="bottom" textRotation="0" wrapText="0" indent="0" justifyLastLine="0" shrinkToFit="0" readingOrder="0"/>
    </dxf>
    <dxf>
      <numFmt numFmtId="0" formatCode="General"/>
      <alignment horizontal="general" vertical="bottom" textRotation="0" wrapText="0" indent="0" justifyLastLine="0" shrinkToFit="0" readingOrder="0"/>
    </dxf>
    <dxf>
      <numFmt numFmtId="1" formatCode="0"/>
      <alignment horizontal="general" vertical="bottom" textRotation="0" wrapText="0" indent="0" justifyLastLine="0" shrinkToFit="0" readingOrder="0"/>
    </dxf>
    <dxf>
      <font>
        <b val="0"/>
        <i val="0"/>
        <strike val="0"/>
        <condense val="0"/>
        <extend val="0"/>
        <outline val="0"/>
        <shadow val="0"/>
        <u val="none"/>
        <vertAlign val="baseline"/>
        <sz val="11"/>
        <color theme="1"/>
        <name val="Calibri"/>
        <scheme val="minor"/>
      </font>
      <numFmt numFmtId="0" formatCode="General"/>
      <alignment horizontal="general" vertical="bottom" textRotation="0" wrapText="0" indent="0" justifyLastLine="0" shrinkToFit="0" readingOrder="0"/>
    </dxf>
    <dxf>
      <numFmt numFmtId="164" formatCode="0.0"/>
      <alignment horizontal="general" vertical="bottom" textRotation="0" wrapText="0" 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i val="0"/>
        <strike val="0"/>
        <condense val="0"/>
        <extend val="0"/>
        <outline val="0"/>
        <shadow val="0"/>
        <u val="none"/>
        <vertAlign val="baseline"/>
        <sz val="11"/>
        <color theme="1"/>
        <name val="Calibri"/>
        <scheme val="minor"/>
      </font>
      <alignment horizontal="general" vertical="bottom" textRotation="0" wrapText="1" relativeIndent="0" justifyLastLine="0" shrinkToFit="0" readingOrder="0"/>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font>
        <b val="0"/>
        <i val="0"/>
        <strike val="0"/>
        <condense val="0"/>
        <extend val="0"/>
        <outline val="0"/>
        <shadow val="0"/>
        <u val="none"/>
        <vertAlign val="baseline"/>
        <sz val="11"/>
        <color theme="1"/>
        <name val="Calibri"/>
        <scheme val="minor"/>
      </font>
      <numFmt numFmtId="0" formatCode="General"/>
      <fill>
        <patternFill patternType="solid">
          <fgColor theme="4" tint="0.79998168889431442"/>
          <bgColor theme="4" tint="0.79998168889431442"/>
        </patternFill>
      </fill>
      <border diagonalUp="0" diagonalDown="0">
        <left/>
        <right/>
        <top/>
        <bottom style="thin">
          <color theme="0"/>
        </bottom>
        <vertical/>
        <horizontal/>
      </border>
    </dxf>
    <dxf>
      <font>
        <b val="0"/>
        <i val="0"/>
        <strike val="0"/>
        <condense val="0"/>
        <extend val="0"/>
        <outline val="0"/>
        <shadow val="0"/>
        <u val="none"/>
        <vertAlign val="baseline"/>
        <sz val="11"/>
        <color theme="1"/>
        <name val="Calibri"/>
        <scheme val="minor"/>
      </font>
      <numFmt numFmtId="4" formatCode="#,##0.00"/>
      <fill>
        <patternFill patternType="solid">
          <fgColor theme="4" tint="0.79998168889431442"/>
          <bgColor theme="4" tint="0.79998168889431442"/>
        </patternFill>
      </fill>
      <border diagonalUp="0" diagonalDown="0">
        <left/>
        <right style="thin">
          <color theme="0"/>
        </right>
        <top/>
        <bottom style="thin">
          <color theme="0"/>
        </bottom>
        <vertical/>
        <horizontal/>
      </border>
    </dxf>
    <dxf>
      <numFmt numFmtId="0" formatCode="General"/>
    </dxf>
    <dxf>
      <numFmt numFmtId="4" formatCode="#,##0.00"/>
    </dxf>
    <dxf>
      <alignment horizontal="general" vertical="bottom" textRotation="0" wrapText="0" indent="0" justifyLastLine="0" shrinkToFit="0" readingOrder="0"/>
    </dxf>
    <dxf>
      <alignment horizontal="general" vertical="bottom" textRotation="0" wrapText="0" indent="0" justifyLastLine="0" shrinkToFit="0" readingOrder="0"/>
    </dxf>
    <dxf>
      <numFmt numFmtId="0" formatCode="General"/>
    </dxf>
    <dxf>
      <numFmt numFmtId="30" formatCode="@"/>
    </dxf>
    <dxf>
      <numFmt numFmtId="30" formatCode="@"/>
    </dxf>
    <dxf>
      <numFmt numFmtId="30" formatCode="@"/>
    </dxf>
    <dxf>
      <numFmt numFmtId="30" formatCode="@"/>
    </dxf>
    <dxf>
      <numFmt numFmtId="167" formatCode="0.000"/>
    </dxf>
    <dxf>
      <numFmt numFmtId="167" formatCode="0.00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1" formatCode="0"/>
    </dxf>
    <dxf>
      <numFmt numFmtId="0" formatCode="General"/>
    </dxf>
    <dxf>
      <font>
        <b val="0"/>
        <i val="0"/>
        <strike val="0"/>
        <condense val="0"/>
        <extend val="0"/>
        <outline val="0"/>
        <shadow val="0"/>
        <u val="none"/>
        <vertAlign val="baseline"/>
        <sz val="11"/>
        <color theme="1"/>
        <name val="Calibri"/>
        <scheme val="minor"/>
      </font>
      <numFmt numFmtId="0" formatCode="General"/>
    </dxf>
    <dxf>
      <numFmt numFmtId="30" formatCode="@"/>
    </dxf>
    <dxf>
      <font>
        <b val="0"/>
        <i val="0"/>
        <strike val="0"/>
        <condense val="0"/>
        <extend val="0"/>
        <outline val="0"/>
        <shadow val="0"/>
        <u val="none"/>
        <vertAlign val="baseline"/>
        <sz val="11"/>
        <color theme="1"/>
        <name val="Calibri"/>
        <scheme val="minor"/>
      </font>
      <numFmt numFmtId="0" formatCode="General"/>
    </dxf>
    <dxf>
      <numFmt numFmtId="0" formatCode="General"/>
    </dxf>
    <dxf>
      <numFmt numFmtId="0" formatCode="General"/>
    </dxf>
    <dxf>
      <numFmt numFmtId="30" formatCode="@"/>
    </dxf>
    <dxf>
      <alignment horizontal="general" vertical="bottom" textRotation="0" wrapText="1" indent="0" justifyLastLine="0" shrinkToFit="0" readingOrder="0"/>
    </dxf>
    <dxf>
      <numFmt numFmtId="30" formatCode="@"/>
      <alignment horizontal="general" vertical="bottom" textRotation="0" wrapText="1" indent="0" justifyLastLine="0" shrinkToFit="0" readingOrder="0"/>
    </dxf>
    <dxf>
      <alignment horizontal="general" vertical="bottom" textRotation="0" wrapText="1" indent="0" justifyLastLine="0" shrinkToFit="0" readingOrder="0"/>
    </dxf>
    <dxf>
      <font>
        <color theme="0"/>
      </font>
      <fill>
        <patternFill>
          <bgColor theme="4"/>
        </patternFill>
      </fill>
      <border>
        <left style="thin">
          <color theme="0"/>
        </left>
        <right style="thin">
          <color theme="0"/>
        </right>
        <top style="thin">
          <color theme="0"/>
        </top>
        <bottom style="thin">
          <color theme="0"/>
        </bottom>
        <vertical style="thin">
          <color theme="0"/>
        </vertical>
        <horizontal style="thin">
          <color theme="0"/>
        </horizontal>
      </border>
    </dxf>
    <dxf>
      <font>
        <b/>
        <i val="0"/>
      </font>
      <fill>
        <patternFill>
          <bgColor rgb="FFD7D7D7"/>
        </patternFill>
      </fill>
    </dxf>
    <dxf>
      <font>
        <b val="0"/>
        <i val="0"/>
      </font>
      <fill>
        <patternFill patternType="none">
          <bgColor indexed="65"/>
        </patternFill>
      </fill>
    </dxf>
  </dxfs>
  <tableStyles count="2" defaultTableStyle="TableStyleMedium9" defaultPivotStyle="PivotStyleLight16">
    <tableStyle name="MySqlDefault" pivot="0" table="0" count="2">
      <tableStyleElement type="wholeTable" dxfId="132"/>
      <tableStyleElement type="headerRow" dxfId="131"/>
    </tableStyle>
    <tableStyle name="NodeXL Table" pivot="0" count="1">
      <tableStyleElement type="headerRow" dxfId="13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Metrics'!$E$2</c:f>
              <c:strCache>
                <c:ptCount val="1"/>
                <c:pt idx="0">
                  <c:v>0</c:v>
                </c:pt>
              </c:strCache>
            </c:strRef>
          </c:tx>
          <c:spPr>
            <a:solidFill>
              <a:schemeClr val="accent1"/>
            </a:solidFill>
          </c:spPr>
          <c:invertIfNegative val="0"/>
          <c:cat>
            <c:numRef>
              <c:f>'Overall Metrics'!$D$2:$D$45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Metrics'!$E$2:$E$45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ser>
        <c:dLbls>
          <c:showLegendKey val="0"/>
          <c:showVal val="0"/>
          <c:showCatName val="0"/>
          <c:showSerName val="0"/>
          <c:showPercent val="0"/>
          <c:showBubbleSize val="0"/>
        </c:dLbls>
        <c:gapWidth val="0"/>
        <c:axId val="1480389632"/>
        <c:axId val="1480388512"/>
      </c:barChart>
      <c:catAx>
        <c:axId val="1480389632"/>
        <c:scaling>
          <c:orientation val="minMax"/>
        </c:scaling>
        <c:delete val="1"/>
        <c:axPos val="b"/>
        <c:title>
          <c:tx>
            <c:rich>
              <a:bodyPr/>
              <a:lstStyle/>
              <a:p>
                <a:pPr>
                  <a:defRPr/>
                </a:pPr>
                <a:r>
                  <a:rPr lang="en-US"/>
                  <a:t>Degree</a:t>
                </a:r>
              </a:p>
            </c:rich>
          </c:tx>
          <c:layout>
            <c:manualLayout>
              <c:xMode val="edge"/>
              <c:yMode val="edge"/>
              <c:x val="0.44107564559545148"/>
              <c:y val="0.83479536025738765"/>
            </c:manualLayout>
          </c:layout>
          <c:overlay val="0"/>
        </c:title>
        <c:numFmt formatCode="#,##0.00" sourceLinked="1"/>
        <c:majorTickMark val="out"/>
        <c:minorTickMark val="none"/>
        <c:tickLblPos val="none"/>
        <c:crossAx val="1480388512"/>
        <c:crosses val="autoZero"/>
        <c:auto val="1"/>
        <c:lblAlgn val="ctr"/>
        <c:lblOffset val="100"/>
        <c:noMultiLvlLbl val="0"/>
      </c:catAx>
      <c:valAx>
        <c:axId val="148038851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48038963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Metrics'!$G$2</c:f>
              <c:strCache>
                <c:ptCount val="1"/>
                <c:pt idx="0">
                  <c:v>0</c:v>
                </c:pt>
              </c:strCache>
            </c:strRef>
          </c:tx>
          <c:spPr>
            <a:solidFill>
              <a:schemeClr val="accent1"/>
            </a:solidFill>
          </c:spPr>
          <c:invertIfNegative val="0"/>
          <c:cat>
            <c:numRef>
              <c:f>'Overall Metrics'!$F$2:$F$45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Metrics'!$G$2:$G$45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ser>
        <c:dLbls>
          <c:showLegendKey val="0"/>
          <c:showVal val="0"/>
          <c:showCatName val="0"/>
          <c:showSerName val="0"/>
          <c:showPercent val="0"/>
          <c:showBubbleSize val="0"/>
        </c:dLbls>
        <c:gapWidth val="0"/>
        <c:axId val="1480385152"/>
        <c:axId val="1480385712"/>
      </c:barChart>
      <c:catAx>
        <c:axId val="1480385152"/>
        <c:scaling>
          <c:orientation val="minMax"/>
        </c:scaling>
        <c:delete val="1"/>
        <c:axPos val="b"/>
        <c:title>
          <c:tx>
            <c:rich>
              <a:bodyPr/>
              <a:lstStyle/>
              <a:p>
                <a:pPr>
                  <a:defRPr/>
                </a:pPr>
                <a:r>
                  <a:rPr lang="en-US"/>
                  <a:t>In-Degree</a:t>
                </a:r>
              </a:p>
            </c:rich>
          </c:tx>
          <c:layout>
            <c:manualLayout>
              <c:xMode val="edge"/>
              <c:yMode val="edge"/>
              <c:x val="0.43425552624336278"/>
              <c:y val="0.81759105918211861"/>
            </c:manualLayout>
          </c:layout>
          <c:overlay val="0"/>
        </c:title>
        <c:numFmt formatCode="#,##0.00" sourceLinked="1"/>
        <c:majorTickMark val="out"/>
        <c:minorTickMark val="none"/>
        <c:tickLblPos val="none"/>
        <c:crossAx val="1480385712"/>
        <c:crosses val="autoZero"/>
        <c:auto val="1"/>
        <c:lblAlgn val="ctr"/>
        <c:lblOffset val="100"/>
        <c:noMultiLvlLbl val="0"/>
      </c:catAx>
      <c:valAx>
        <c:axId val="148038571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48038515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Metrics'!$I$2</c:f>
              <c:strCache>
                <c:ptCount val="1"/>
                <c:pt idx="0">
                  <c:v>0</c:v>
                </c:pt>
              </c:strCache>
            </c:strRef>
          </c:tx>
          <c:spPr>
            <a:solidFill>
              <a:schemeClr val="accent1"/>
            </a:solidFill>
          </c:spPr>
          <c:invertIfNegative val="0"/>
          <c:cat>
            <c:numRef>
              <c:f>'Overall Metrics'!$H$2:$H$45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Metrics'!$I$2:$I$45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ser>
        <c:dLbls>
          <c:showLegendKey val="0"/>
          <c:showVal val="0"/>
          <c:showCatName val="0"/>
          <c:showSerName val="0"/>
          <c:showPercent val="0"/>
          <c:showBubbleSize val="0"/>
        </c:dLbls>
        <c:gapWidth val="0"/>
        <c:axId val="1480384032"/>
        <c:axId val="1480382912"/>
      </c:barChart>
      <c:catAx>
        <c:axId val="1480384032"/>
        <c:scaling>
          <c:orientation val="minMax"/>
        </c:scaling>
        <c:delete val="1"/>
        <c:axPos val="b"/>
        <c:title>
          <c:tx>
            <c:rich>
              <a:bodyPr/>
              <a:lstStyle/>
              <a:p>
                <a:pPr>
                  <a:defRPr/>
                </a:pPr>
                <a:r>
                  <a:rPr lang="en-US"/>
                  <a:t>Out-Degree</a:t>
                </a:r>
              </a:p>
            </c:rich>
          </c:tx>
          <c:layout>
            <c:manualLayout>
              <c:xMode val="edge"/>
              <c:yMode val="edge"/>
              <c:x val="0.41379516818709683"/>
              <c:y val="0.80898890864450268"/>
            </c:manualLayout>
          </c:layout>
          <c:overlay val="0"/>
        </c:title>
        <c:numFmt formatCode="#,##0.00" sourceLinked="1"/>
        <c:majorTickMark val="out"/>
        <c:minorTickMark val="none"/>
        <c:tickLblPos val="none"/>
        <c:crossAx val="1480382912"/>
        <c:crosses val="autoZero"/>
        <c:auto val="1"/>
        <c:lblAlgn val="ctr"/>
        <c:lblOffset val="100"/>
        <c:noMultiLvlLbl val="0"/>
      </c:catAx>
      <c:valAx>
        <c:axId val="148038291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48038403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Metrics'!$K$2</c:f>
              <c:strCache>
                <c:ptCount val="1"/>
                <c:pt idx="0">
                  <c:v>0</c:v>
                </c:pt>
              </c:strCache>
            </c:strRef>
          </c:tx>
          <c:spPr>
            <a:solidFill>
              <a:schemeClr val="accent1"/>
            </a:solidFill>
          </c:spPr>
          <c:invertIfNegative val="0"/>
          <c:cat>
            <c:numRef>
              <c:f>'Overall Metrics'!$J$2:$J$45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Metrics'!$K$2:$K$45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ser>
        <c:dLbls>
          <c:showLegendKey val="0"/>
          <c:showVal val="0"/>
          <c:showCatName val="0"/>
          <c:showSerName val="0"/>
          <c:showPercent val="0"/>
          <c:showBubbleSize val="0"/>
        </c:dLbls>
        <c:gapWidth val="0"/>
        <c:axId val="1480380672"/>
        <c:axId val="1480380112"/>
      </c:barChart>
      <c:catAx>
        <c:axId val="1480380672"/>
        <c:scaling>
          <c:orientation val="minMax"/>
        </c:scaling>
        <c:delete val="1"/>
        <c:axPos val="b"/>
        <c:title>
          <c:tx>
            <c:rich>
              <a:bodyPr/>
              <a:lstStyle/>
              <a:p>
                <a:pPr>
                  <a:defRPr/>
                </a:pPr>
                <a:r>
                  <a:rPr lang="en-US"/>
                  <a:t>Betweenness Centrality</a:t>
                </a:r>
              </a:p>
            </c:rich>
          </c:tx>
          <c:layout>
            <c:manualLayout>
              <c:xMode val="edge"/>
              <c:yMode val="edge"/>
              <c:x val="0.32728710116056114"/>
              <c:y val="0.82619320971975252"/>
            </c:manualLayout>
          </c:layout>
          <c:overlay val="0"/>
        </c:title>
        <c:numFmt formatCode="#,##0.00" sourceLinked="1"/>
        <c:majorTickMark val="out"/>
        <c:minorTickMark val="none"/>
        <c:tickLblPos val="none"/>
        <c:crossAx val="1480380112"/>
        <c:crosses val="autoZero"/>
        <c:auto val="1"/>
        <c:lblAlgn val="ctr"/>
        <c:lblOffset val="100"/>
        <c:noMultiLvlLbl val="0"/>
      </c:catAx>
      <c:valAx>
        <c:axId val="148038011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48038067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Metrics'!$M$2</c:f>
              <c:strCache>
                <c:ptCount val="1"/>
                <c:pt idx="0">
                  <c:v>0</c:v>
                </c:pt>
              </c:strCache>
            </c:strRef>
          </c:tx>
          <c:spPr>
            <a:solidFill>
              <a:schemeClr val="accent1"/>
            </a:solidFill>
          </c:spPr>
          <c:invertIfNegative val="0"/>
          <c:cat>
            <c:numRef>
              <c:f>'Overall Metrics'!$L$2:$L$45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Metrics'!$M$2:$M$45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ser>
        <c:dLbls>
          <c:showLegendKey val="0"/>
          <c:showVal val="0"/>
          <c:showCatName val="0"/>
          <c:showSerName val="0"/>
          <c:showPercent val="0"/>
          <c:showBubbleSize val="0"/>
        </c:dLbls>
        <c:gapWidth val="0"/>
        <c:axId val="1480377312"/>
        <c:axId val="1480377872"/>
      </c:barChart>
      <c:catAx>
        <c:axId val="1480377312"/>
        <c:scaling>
          <c:orientation val="minMax"/>
        </c:scaling>
        <c:delete val="1"/>
        <c:axPos val="b"/>
        <c:title>
          <c:tx>
            <c:rich>
              <a:bodyPr/>
              <a:lstStyle/>
              <a:p>
                <a:pPr>
                  <a:defRPr/>
                </a:pPr>
                <a:r>
                  <a:rPr lang="en-US"/>
                  <a:t>Closeness Centrality</a:t>
                </a:r>
              </a:p>
            </c:rich>
          </c:tx>
          <c:layout>
            <c:manualLayout>
              <c:xMode val="edge"/>
              <c:yMode val="edge"/>
              <c:x val="0.35406086287408578"/>
              <c:y val="0.82619320971975252"/>
            </c:manualLayout>
          </c:layout>
          <c:overlay val="0"/>
        </c:title>
        <c:numFmt formatCode="#,##0.00" sourceLinked="1"/>
        <c:majorTickMark val="out"/>
        <c:minorTickMark val="none"/>
        <c:tickLblPos val="none"/>
        <c:crossAx val="1480377872"/>
        <c:crosses val="autoZero"/>
        <c:auto val="1"/>
        <c:lblAlgn val="ctr"/>
        <c:lblOffset val="100"/>
        <c:noMultiLvlLbl val="0"/>
      </c:catAx>
      <c:valAx>
        <c:axId val="148037787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48037731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Metrics'!$O$2</c:f>
              <c:strCache>
                <c:ptCount val="1"/>
                <c:pt idx="0">
                  <c:v>0</c:v>
                </c:pt>
              </c:strCache>
            </c:strRef>
          </c:tx>
          <c:spPr>
            <a:solidFill>
              <a:schemeClr val="accent1"/>
            </a:solidFill>
          </c:spPr>
          <c:invertIfNegative val="0"/>
          <c:cat>
            <c:numRef>
              <c:f>'Overall Metrics'!$N$2:$N$45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Metrics'!$O$2:$O$45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ser>
        <c:dLbls>
          <c:showLegendKey val="0"/>
          <c:showVal val="0"/>
          <c:showCatName val="0"/>
          <c:showSerName val="0"/>
          <c:showPercent val="0"/>
          <c:showBubbleSize val="0"/>
        </c:dLbls>
        <c:gapWidth val="0"/>
        <c:axId val="1480375072"/>
        <c:axId val="1480373952"/>
      </c:barChart>
      <c:catAx>
        <c:axId val="1480375072"/>
        <c:scaling>
          <c:orientation val="minMax"/>
        </c:scaling>
        <c:delete val="1"/>
        <c:axPos val="b"/>
        <c:title>
          <c:tx>
            <c:rich>
              <a:bodyPr/>
              <a:lstStyle/>
              <a:p>
                <a:pPr>
                  <a:defRPr/>
                </a:pPr>
                <a:r>
                  <a:rPr lang="en-US"/>
                  <a:t>Eigenvector</a:t>
                </a:r>
                <a:r>
                  <a:rPr lang="en-US" baseline="0"/>
                  <a:t> </a:t>
                </a:r>
                <a:r>
                  <a:rPr lang="en-US"/>
                  <a:t>Centrality</a:t>
                </a:r>
              </a:p>
            </c:rich>
          </c:tx>
          <c:layout>
            <c:manualLayout>
              <c:xMode val="edge"/>
              <c:yMode val="edge"/>
              <c:x val="0.33732726180313355"/>
              <c:y val="0.82619320971975252"/>
            </c:manualLayout>
          </c:layout>
          <c:overlay val="0"/>
        </c:title>
        <c:numFmt formatCode="#,##0.00" sourceLinked="1"/>
        <c:majorTickMark val="out"/>
        <c:minorTickMark val="none"/>
        <c:tickLblPos val="none"/>
        <c:crossAx val="1480373952"/>
        <c:crosses val="autoZero"/>
        <c:auto val="1"/>
        <c:lblAlgn val="ctr"/>
        <c:lblOffset val="100"/>
        <c:noMultiLvlLbl val="0"/>
      </c:catAx>
      <c:valAx>
        <c:axId val="148037395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48037507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Metrics'!$S$2</c:f>
              <c:strCache>
                <c:ptCount val="1"/>
                <c:pt idx="0">
                  <c:v>0</c:v>
                </c:pt>
              </c:strCache>
            </c:strRef>
          </c:tx>
          <c:spPr>
            <a:solidFill>
              <a:schemeClr val="accent1"/>
            </a:solidFill>
          </c:spPr>
          <c:invertIfNegative val="0"/>
          <c:cat>
            <c:numRef>
              <c:f>'Overall Metrics'!$R$2:$R$45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Metrics'!$S$2:$S$45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ser>
        <c:dLbls>
          <c:showLegendKey val="0"/>
          <c:showVal val="0"/>
          <c:showCatName val="0"/>
          <c:showSerName val="0"/>
          <c:showPercent val="0"/>
          <c:showBubbleSize val="0"/>
        </c:dLbls>
        <c:gapWidth val="0"/>
        <c:axId val="1480372832"/>
        <c:axId val="1480371152"/>
      </c:barChart>
      <c:catAx>
        <c:axId val="1480372832"/>
        <c:scaling>
          <c:orientation val="minMax"/>
        </c:scaling>
        <c:delete val="1"/>
        <c:axPos val="b"/>
        <c:title>
          <c:tx>
            <c:rich>
              <a:bodyPr/>
              <a:lstStyle/>
              <a:p>
                <a:pPr>
                  <a:defRPr/>
                </a:pPr>
                <a:r>
                  <a:rPr lang="en-US"/>
                  <a:t>Clustering Coefficient</a:t>
                </a:r>
              </a:p>
            </c:rich>
          </c:tx>
          <c:layout>
            <c:manualLayout>
              <c:xMode val="edge"/>
              <c:yMode val="edge"/>
              <c:x val="0.33732726180313377"/>
              <c:y val="0.82619320971975252"/>
            </c:manualLayout>
          </c:layout>
          <c:overlay val="0"/>
        </c:title>
        <c:numFmt formatCode="#,##0.00" sourceLinked="1"/>
        <c:majorTickMark val="out"/>
        <c:minorTickMark val="none"/>
        <c:tickLblPos val="none"/>
        <c:crossAx val="1480371152"/>
        <c:crosses val="autoZero"/>
        <c:auto val="1"/>
        <c:lblAlgn val="ctr"/>
        <c:lblOffset val="100"/>
        <c:noMultiLvlLbl val="0"/>
      </c:catAx>
      <c:valAx>
        <c:axId val="148037115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48037283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barChart>
        <c:barDir val="col"/>
        <c:grouping val="clustered"/>
        <c:varyColors val="0"/>
        <c:ser>
          <c:idx val="1"/>
          <c:order val="0"/>
          <c:tx>
            <c:strRef>
              <c:f>'Overall Metrics'!$Q$2</c:f>
              <c:strCache>
                <c:ptCount val="1"/>
                <c:pt idx="0">
                  <c:v>0</c:v>
                </c:pt>
              </c:strCache>
            </c:strRef>
          </c:tx>
          <c:spPr>
            <a:solidFill>
              <a:schemeClr val="accent1"/>
            </a:solidFill>
          </c:spPr>
          <c:invertIfNegative val="0"/>
          <c:cat>
            <c:numRef>
              <c:f>'Overall Metrics'!$R$2:$R$45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Metrics'!$Q$2:$Q$45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ser>
        <c:dLbls>
          <c:showLegendKey val="0"/>
          <c:showVal val="0"/>
          <c:showCatName val="0"/>
          <c:showSerName val="0"/>
          <c:showPercent val="0"/>
          <c:showBubbleSize val="0"/>
        </c:dLbls>
        <c:gapWidth val="0"/>
        <c:axId val="1480368352"/>
        <c:axId val="1480368912"/>
      </c:barChart>
      <c:catAx>
        <c:axId val="1480368352"/>
        <c:scaling>
          <c:orientation val="minMax"/>
        </c:scaling>
        <c:delete val="1"/>
        <c:axPos val="b"/>
        <c:title>
          <c:tx>
            <c:rich>
              <a:bodyPr/>
              <a:lstStyle/>
              <a:p>
                <a:pPr>
                  <a:defRPr/>
                </a:pPr>
                <a:r>
                  <a:rPr lang="en-US"/>
                  <a:t>PageRank</a:t>
                </a:r>
              </a:p>
            </c:rich>
          </c:tx>
          <c:layout>
            <c:manualLayout>
              <c:xMode val="edge"/>
              <c:yMode val="edge"/>
              <c:x val="0.41764854694368031"/>
              <c:y val="0.82619320971975252"/>
            </c:manualLayout>
          </c:layout>
          <c:overlay val="0"/>
        </c:title>
        <c:numFmt formatCode="#,##0.00" sourceLinked="1"/>
        <c:majorTickMark val="out"/>
        <c:minorTickMark val="none"/>
        <c:tickLblPos val="none"/>
        <c:crossAx val="1480368912"/>
        <c:crosses val="autoZero"/>
        <c:auto val="1"/>
        <c:lblAlgn val="ctr"/>
        <c:lblOffset val="100"/>
        <c:noMultiLvlLbl val="0"/>
      </c:catAx>
      <c:valAx>
        <c:axId val="1480368912"/>
        <c:scaling>
          <c:orientation val="minMax"/>
        </c:scaling>
        <c:delete val="0"/>
        <c:axPos val="l"/>
        <c:majorGridlines/>
        <c:title>
          <c:tx>
            <c:rich>
              <a:bodyPr rot="-5400000" vert="horz"/>
              <a:lstStyle/>
              <a:p>
                <a:pPr>
                  <a:defRPr/>
                </a:pPr>
                <a:r>
                  <a:rPr lang="en-US"/>
                  <a:t>Frequency</a:t>
                </a:r>
              </a:p>
            </c:rich>
          </c:tx>
          <c:overlay val="0"/>
        </c:title>
        <c:numFmt formatCode="General" sourceLinked="1"/>
        <c:majorTickMark val="out"/>
        <c:minorTickMark val="none"/>
        <c:tickLblPos val="nextTo"/>
        <c:crossAx val="1480368352"/>
        <c:crosses val="autoZero"/>
        <c:crossBetween val="between"/>
      </c:valAx>
    </c:plotArea>
    <c:plotVisOnly val="0"/>
    <c:dispBlanksAs val="gap"/>
    <c:showDLblsOverMax val="0"/>
  </c:chart>
  <c:printSettings>
    <c:headerFooter/>
    <c:pageMargins b="0.75000000000001465" l="0.70000000000000062" r="0.70000000000000062" t="0.75000000000001465"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2.7639579878386837E-3"/>
          <c:y val="8.0430855234004828E-3"/>
          <c:w val="0.99723592884220325"/>
          <c:h val="0.9839124654872371"/>
        </c:manualLayout>
      </c:layout>
      <c:barChart>
        <c:barDir val="col"/>
        <c:grouping val="clustered"/>
        <c:varyColors val="0"/>
        <c:ser>
          <c:idx val="1"/>
          <c:order val="0"/>
          <c:tx>
            <c:strRef>
              <c:f>'Overall Metrics'!$U$2</c:f>
              <c:strCache>
                <c:ptCount val="1"/>
                <c:pt idx="0">
                  <c:v>#REF!</c:v>
                </c:pt>
              </c:strCache>
            </c:strRef>
          </c:tx>
          <c:spPr>
            <a:solidFill>
              <a:schemeClr val="accent1"/>
            </a:solidFill>
          </c:spPr>
          <c:invertIfNegative val="0"/>
          <c:cat>
            <c:numRef>
              <c:f>'Overall Metrics'!$T$2:$T$45</c:f>
              <c:numCache>
                <c:formatCode>#,##0.00</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cat>
          <c:val>
            <c:numRef>
              <c:f>'Overall Metrics'!$U$2:$U$45</c:f>
              <c:numCache>
                <c:formatCode>General</c:formatCode>
                <c:ptCount val="44"/>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c:v>
                </c:pt>
                <c:pt idx="16">
                  <c:v>0</c:v>
                </c:pt>
                <c:pt idx="17">
                  <c:v>0</c:v>
                </c:pt>
                <c:pt idx="18">
                  <c:v>0</c:v>
                </c:pt>
                <c:pt idx="19">
                  <c:v>0</c:v>
                </c:pt>
                <c:pt idx="20">
                  <c:v>0</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c:v>
                </c:pt>
                <c:pt idx="35">
                  <c:v>0</c:v>
                </c:pt>
                <c:pt idx="36">
                  <c:v>0</c:v>
                </c:pt>
                <c:pt idx="37">
                  <c:v>0</c:v>
                </c:pt>
                <c:pt idx="38">
                  <c:v>0</c:v>
                </c:pt>
                <c:pt idx="39">
                  <c:v>0</c:v>
                </c:pt>
                <c:pt idx="40">
                  <c:v>0</c:v>
                </c:pt>
                <c:pt idx="41">
                  <c:v>0</c:v>
                </c:pt>
                <c:pt idx="42">
                  <c:v>0</c:v>
                </c:pt>
                <c:pt idx="43">
                  <c:v>0</c:v>
                </c:pt>
              </c:numCache>
            </c:numRef>
          </c:val>
        </c:ser>
        <c:dLbls>
          <c:showLegendKey val="0"/>
          <c:showVal val="0"/>
          <c:showCatName val="0"/>
          <c:showSerName val="0"/>
          <c:showPercent val="0"/>
          <c:showBubbleSize val="0"/>
        </c:dLbls>
        <c:gapWidth val="0"/>
        <c:axId val="1480366112"/>
        <c:axId val="1480364992"/>
      </c:barChart>
      <c:catAx>
        <c:axId val="1480366112"/>
        <c:scaling>
          <c:orientation val="minMax"/>
        </c:scaling>
        <c:delete val="1"/>
        <c:axPos val="b"/>
        <c:numFmt formatCode="#,##0.00" sourceLinked="1"/>
        <c:majorTickMark val="out"/>
        <c:minorTickMark val="none"/>
        <c:tickLblPos val="none"/>
        <c:crossAx val="1480364992"/>
        <c:crosses val="autoZero"/>
        <c:auto val="1"/>
        <c:lblAlgn val="ctr"/>
        <c:lblOffset val="100"/>
        <c:noMultiLvlLbl val="0"/>
      </c:catAx>
      <c:valAx>
        <c:axId val="1480364992"/>
        <c:scaling>
          <c:orientation val="minMax"/>
        </c:scaling>
        <c:delete val="1"/>
        <c:axPos val="l"/>
        <c:numFmt formatCode="General" sourceLinked="1"/>
        <c:majorTickMark val="out"/>
        <c:minorTickMark val="none"/>
        <c:tickLblPos val="none"/>
        <c:crossAx val="1480366112"/>
        <c:crosses val="autoZero"/>
        <c:crossBetween val="between"/>
      </c:valAx>
      <c:spPr>
        <a:solidFill>
          <a:schemeClr val="bg1">
            <a:lumMod val="85000"/>
          </a:schemeClr>
        </a:solidFill>
        <a:ln>
          <a:noFill/>
        </a:ln>
      </c:spPr>
    </c:plotArea>
    <c:plotVisOnly val="0"/>
    <c:dispBlanksAs val="gap"/>
    <c:showDLblsOverMax val="0"/>
  </c:chart>
  <c:spPr>
    <a:noFill/>
    <a:ln>
      <a:noFill/>
    </a:ln>
  </c:spPr>
  <c:printSettings>
    <c:headerFooter/>
    <c:pageMargins b="0.75000000000001465" l="0.70000000000000062" r="0.70000000000000062" t="0.75000000000001465"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5" Type="http://schemas.openxmlformats.org/officeDocument/2006/relationships/chart" Target="../charts/chart5.xml"/><Relationship Id="rId4" Type="http://schemas.openxmlformats.org/officeDocument/2006/relationships/chart" Target="../charts/chart4.xml"/></Relationships>
</file>

<file path=xl/drawings/_rels/drawing2.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0</xdr:col>
      <xdr:colOff>-1</xdr:colOff>
      <xdr:row>34</xdr:row>
      <xdr:rowOff>38100</xdr:rowOff>
    </xdr:from>
    <xdr:to>
      <xdr:col>1</xdr:col>
      <xdr:colOff>918209</xdr:colOff>
      <xdr:row>41</xdr:row>
      <xdr:rowOff>180975</xdr:rowOff>
    </xdr:to>
    <xdr:graphicFrame macro="">
      <xdr:nvGraphicFramePr>
        <xdr:cNvPr id="2" name="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xdr:colOff>
      <xdr:row>48</xdr:row>
      <xdr:rowOff>38100</xdr:rowOff>
    </xdr:from>
    <xdr:to>
      <xdr:col>1</xdr:col>
      <xdr:colOff>918209</xdr:colOff>
      <xdr:row>55</xdr:row>
      <xdr:rowOff>180975</xdr:rowOff>
    </xdr:to>
    <xdr:graphicFrame macro="">
      <xdr:nvGraphicFramePr>
        <xdr:cNvPr id="5" name="In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xdr:colOff>
      <xdr:row>62</xdr:row>
      <xdr:rowOff>28575</xdr:rowOff>
    </xdr:from>
    <xdr:to>
      <xdr:col>1</xdr:col>
      <xdr:colOff>918209</xdr:colOff>
      <xdr:row>69</xdr:row>
      <xdr:rowOff>171450</xdr:rowOff>
    </xdr:to>
    <xdr:graphicFrame macro="">
      <xdr:nvGraphicFramePr>
        <xdr:cNvPr id="4" name="OutDegree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0</xdr:col>
      <xdr:colOff>0</xdr:colOff>
      <xdr:row>76</xdr:row>
      <xdr:rowOff>9525</xdr:rowOff>
    </xdr:from>
    <xdr:to>
      <xdr:col>1</xdr:col>
      <xdr:colOff>918210</xdr:colOff>
      <xdr:row>83</xdr:row>
      <xdr:rowOff>152400</xdr:rowOff>
    </xdr:to>
    <xdr:graphicFrame macro="">
      <xdr:nvGraphicFramePr>
        <xdr:cNvPr id="6" name="Between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0</xdr:col>
      <xdr:colOff>9525</xdr:colOff>
      <xdr:row>90</xdr:row>
      <xdr:rowOff>19050</xdr:rowOff>
    </xdr:from>
    <xdr:to>
      <xdr:col>2</xdr:col>
      <xdr:colOff>0</xdr:colOff>
      <xdr:row>97</xdr:row>
      <xdr:rowOff>161925</xdr:rowOff>
    </xdr:to>
    <xdr:graphicFrame macro="">
      <xdr:nvGraphicFramePr>
        <xdr:cNvPr id="7" name="Closeness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0</xdr:col>
      <xdr:colOff>0</xdr:colOff>
      <xdr:row>104</xdr:row>
      <xdr:rowOff>19050</xdr:rowOff>
    </xdr:from>
    <xdr:to>
      <xdr:col>1</xdr:col>
      <xdr:colOff>918210</xdr:colOff>
      <xdr:row>111</xdr:row>
      <xdr:rowOff>161925</xdr:rowOff>
    </xdr:to>
    <xdr:graphicFrame macro="">
      <xdr:nvGraphicFramePr>
        <xdr:cNvPr id="8" name="EigenvectorCentrality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0</xdr:col>
      <xdr:colOff>0</xdr:colOff>
      <xdr:row>132</xdr:row>
      <xdr:rowOff>9525</xdr:rowOff>
    </xdr:from>
    <xdr:to>
      <xdr:col>1</xdr:col>
      <xdr:colOff>918210</xdr:colOff>
      <xdr:row>139</xdr:row>
      <xdr:rowOff>152400</xdr:rowOff>
    </xdr:to>
    <xdr:graphicFrame macro="">
      <xdr:nvGraphicFramePr>
        <xdr:cNvPr id="9"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0</xdr:col>
      <xdr:colOff>0</xdr:colOff>
      <xdr:row>118</xdr:row>
      <xdr:rowOff>0</xdr:rowOff>
    </xdr:from>
    <xdr:to>
      <xdr:col>1</xdr:col>
      <xdr:colOff>918210</xdr:colOff>
      <xdr:row>125</xdr:row>
      <xdr:rowOff>142875</xdr:rowOff>
    </xdr:to>
    <xdr:graphicFrame macro="">
      <xdr:nvGraphicFramePr>
        <xdr:cNvPr id="10" name="ClusteringCoefficient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17</xdr:col>
      <xdr:colOff>0</xdr:colOff>
      <xdr:row>1</xdr:row>
      <xdr:rowOff>0</xdr:rowOff>
    </xdr:from>
    <xdr:to>
      <xdr:col>22</xdr:col>
      <xdr:colOff>381000</xdr:colOff>
      <xdr:row>4</xdr:row>
      <xdr:rowOff>28575</xdr:rowOff>
    </xdr:to>
    <xdr:graphicFrame macro="">
      <xdr:nvGraphicFramePr>
        <xdr:cNvPr id="2" name="DynamicFilterHistogram"/>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ables/table1.xml><?xml version="1.0" encoding="utf-8"?>
<table xmlns="http://schemas.openxmlformats.org/spreadsheetml/2006/main" id="1" name="Edges" displayName="Edges" ref="A2:Z875" totalsRowShown="0" headerRowDxfId="129" dataDxfId="68">
  <autoFilter ref="A2:Z875"/>
  <tableColumns count="26">
    <tableColumn id="1" name="Vertex 1" dataDxfId="44" dataCellStyle="NodeXL Required"/>
    <tableColumn id="2" name="Vertex 2" dataDxfId="42" dataCellStyle="NodeXL Required"/>
    <tableColumn id="3" name="Color" dataDxfId="43" dataCellStyle="NodeXL Visual Property"/>
    <tableColumn id="4" name="Width" dataDxfId="78" dataCellStyle="NodeXL Visual Property"/>
    <tableColumn id="11" name="Style" dataDxfId="77" dataCellStyle="NodeXL Visual Property"/>
    <tableColumn id="5" name="Opacity" dataDxfId="76" dataCellStyle="NodeXL Visual Property"/>
    <tableColumn id="6" name="Visibility" dataDxfId="75" dataCellStyle="NodeXL Visual Property"/>
    <tableColumn id="10" name="Label" dataDxfId="74" dataCellStyle="NodeXL Label"/>
    <tableColumn id="12" name="Label Text Color" dataDxfId="73" dataCellStyle="NodeXL Label"/>
    <tableColumn id="13" name="Label Font Size" dataDxfId="72" dataCellStyle="NodeXL Label"/>
    <tableColumn id="14" name="Reciprocated?" dataDxfId="71" dataCellStyle="NodeXL Graph Metric"/>
    <tableColumn id="7" name="ID" dataDxfId="70" dataCellStyle="NodeXL Do Not Edit"/>
    <tableColumn id="9" name="Dynamic Filter" dataDxfId="69" dataCellStyle="NodeXL Do Not Edit"/>
    <tableColumn id="8" name="Add Your Own Columns Here" dataDxfId="41" dataCellStyle="NodeXL Other Column"/>
    <tableColumn id="15" name="Relationship" dataDxfId="40" dataCellStyle="Normal"/>
    <tableColumn id="16" name="Relationship Date (UTC)" dataDxfId="39" dataCellStyle="Normal"/>
    <tableColumn id="17" name="Tweet" dataDxfId="38" dataCellStyle="Normal"/>
    <tableColumn id="18" name="URLs in Tweet" dataDxfId="37" dataCellStyle="Normal"/>
    <tableColumn id="19" name="Domains in Tweet" dataDxfId="36" dataCellStyle="Normal"/>
    <tableColumn id="20" name="Hashtags in Tweet" dataDxfId="35" dataCellStyle="Normal"/>
    <tableColumn id="21" name="Tweet Date (UTC)" dataDxfId="34" dataCellStyle="Normal"/>
    <tableColumn id="22" name="Twitter Page for Tweet" dataDxfId="33" dataCellStyle="Normal"/>
    <tableColumn id="23" name="Latitude" dataDxfId="32" dataCellStyle="Normal"/>
    <tableColumn id="24" name="Longitude" dataDxfId="31" dataCellStyle="Normal"/>
    <tableColumn id="25" name="Imported ID" dataDxfId="30" dataCellStyle="Normal"/>
    <tableColumn id="26" name="In-Reply-To Tweet ID" dataDxfId="29" dataCellStyle="Normal"/>
  </tableColumns>
  <tableStyleInfo name="NodeXL Table" showFirstColumn="0" showLastColumn="0" showRowStripes="0" showColumnStripes="0"/>
</table>
</file>

<file path=xl/tables/table10.xml><?xml version="1.0" encoding="utf-8"?>
<table xmlns="http://schemas.openxmlformats.org/spreadsheetml/2006/main" id="8" name="DynamicFilterSettings" displayName="DynamicFilterSettings" ref="M1:P2" totalsRowShown="0" headerRowDxfId="79">
  <autoFilter ref="M1:P2"/>
  <tableColumns count="4">
    <tableColumn id="1" name="Table Name"/>
    <tableColumn id="2" name="Column Name"/>
    <tableColumn id="3" name="Selected Minimum"/>
    <tableColumn id="4" name="Selected Maximum"/>
  </tableColumns>
  <tableStyleInfo name="TableStyleMedium9" showFirstColumn="0" showLastColumn="0" showRowStripes="1" showColumnStripes="0"/>
</table>
</file>

<file path=xl/tables/table2.xml><?xml version="1.0" encoding="utf-8"?>
<table xmlns="http://schemas.openxmlformats.org/spreadsheetml/2006/main" id="2" name="Vertices" displayName="Vertices" ref="A2:AY499" totalsRowShown="0" headerRowDxfId="128" dataDxfId="45">
  <autoFilter ref="A2:AY499"/>
  <tableColumns count="51">
    <tableColumn id="1" name="Vertex" dataDxfId="67" dataCellStyle="NodeXL Required"/>
    <tableColumn id="2" name="Color" dataDxfId="66" dataCellStyle="NodeXL Visual Property"/>
    <tableColumn id="5" name="Shape" dataDxfId="65" dataCellStyle="NodeXL Visual Property"/>
    <tableColumn id="6" name="Size" dataDxfId="64" dataCellStyle="NodeXL Visual Property"/>
    <tableColumn id="4" name="Opacity" dataDxfId="9" dataCellStyle="NodeXL Visual Property"/>
    <tableColumn id="7" name="Image File" dataDxfId="7" dataCellStyle="NodeXL Visual Property"/>
    <tableColumn id="3" name="Visibility" dataDxfId="8" dataCellStyle="NodeXL Visual Property"/>
    <tableColumn id="10" name="Label" dataDxfId="63" dataCellStyle="NodeXL Label"/>
    <tableColumn id="16" name="Label Fill Color" dataDxfId="62" dataCellStyle="NodeXL Label"/>
    <tableColumn id="9" name="Label Position" dataDxfId="2" dataCellStyle="NodeXL Label"/>
    <tableColumn id="8" name="Tooltip" dataDxfId="0" dataCellStyle="NodeXL Label"/>
    <tableColumn id="18" name="Layout Order" dataDxfId="1" dataCellStyle="NodeXL Layout"/>
    <tableColumn id="13" name="X" dataDxfId="61" dataCellStyle="NodeXL Layout"/>
    <tableColumn id="14" name="Y" dataDxfId="60" dataCellStyle="NodeXL Layout"/>
    <tableColumn id="12" name="Locked?" dataDxfId="59" dataCellStyle="NodeXL Layout"/>
    <tableColumn id="19" name="Polar R" dataDxfId="58" dataCellStyle="NodeXL Layout"/>
    <tableColumn id="20" name="Polar Angle" dataDxfId="57" dataCellStyle="NodeXL Layout"/>
    <tableColumn id="21" name="Degree" dataDxfId="56" dataCellStyle="NodeXL Graph Metric"/>
    <tableColumn id="22" name="In-Degree" dataDxfId="55" dataCellStyle="NodeXL Graph Metric"/>
    <tableColumn id="23" name="Out-Degree" dataDxfId="54" dataCellStyle="NodeXL Graph Metric"/>
    <tableColumn id="24" name="Betweenness Centrality" dataDxfId="53" dataCellStyle="NodeXL Graph Metric"/>
    <tableColumn id="25" name="Closeness Centrality" dataDxfId="52" dataCellStyle="NodeXL Graph Metric"/>
    <tableColumn id="26" name="Eigenvector Centrality" dataDxfId="51" dataCellStyle="NodeXL Graph Metric"/>
    <tableColumn id="15" name="PageRank" dataDxfId="50" dataCellStyle="NodeXL Graph Metric"/>
    <tableColumn id="27" name="Clustering Coefficient" dataDxfId="49" dataCellStyle="NodeXL Graph Metric"/>
    <tableColumn id="29" name="Reciprocated Vertex Pair Ratio" dataDxfId="48" dataCellStyle="NodeXL Graph Metric"/>
    <tableColumn id="11" name="ID" dataDxfId="47" dataCellStyle="NodeXL Do Not Edit"/>
    <tableColumn id="28" name="Dynamic Filter" dataDxfId="46" dataCellStyle="NodeXL Do Not Edit"/>
    <tableColumn id="17" name="Add Your Own Columns Here" dataDxfId="28" dataCellStyle="NodeXL Other Column"/>
    <tableColumn id="30" name="Name" dataDxfId="27" dataCellStyle="Normal"/>
    <tableColumn id="31" name="Followed" dataDxfId="26" dataCellStyle="Normal"/>
    <tableColumn id="32" name="Followers" dataDxfId="25" dataCellStyle="Normal"/>
    <tableColumn id="33" name="Tweets" dataDxfId="24" dataCellStyle="Normal"/>
    <tableColumn id="34" name="Favorites" dataDxfId="23" dataCellStyle="Normal"/>
    <tableColumn id="35" name="Time Zone UTC Offset (Seconds)" dataDxfId="22" dataCellStyle="Normal"/>
    <tableColumn id="36" name="Description" dataDxfId="21" dataCellStyle="Normal"/>
    <tableColumn id="37" name="Location" dataDxfId="20" dataCellStyle="Normal"/>
    <tableColumn id="38" name="Web" dataDxfId="19" dataCellStyle="Normal"/>
    <tableColumn id="39" name="Time Zone" dataDxfId="18" dataCellStyle="Normal"/>
    <tableColumn id="40" name="Joined Twitter Date (UTC)" dataDxfId="17" dataCellStyle="Normal"/>
    <tableColumn id="41" name="Profile Banner Url" dataDxfId="16" dataCellStyle="Normal"/>
    <tableColumn id="42" name="Default Profile" dataDxfId="15" dataCellStyle="Normal"/>
    <tableColumn id="43" name="Default Profile Image" dataDxfId="14" dataCellStyle="Normal"/>
    <tableColumn id="44" name="Geo Enabled" dataDxfId="13" dataCellStyle="Normal"/>
    <tableColumn id="45" name="Language" dataDxfId="12" dataCellStyle="Normal"/>
    <tableColumn id="46" name="Listed Count" dataDxfId="11" dataCellStyle="Normal"/>
    <tableColumn id="47" name="Profile Background Image Url" dataDxfId="10" dataCellStyle="Normal"/>
    <tableColumn id="48" name="Verified" dataDxfId="6" dataCellStyle="Normal"/>
    <tableColumn id="49" name="Custom Menu Item Text" dataDxfId="5" dataCellStyle="Normal"/>
    <tableColumn id="50" name="Custom Menu Item Action" dataDxfId="4" dataCellStyle="Normal"/>
    <tableColumn id="51" name="Tweeted Search Term?" dataDxfId="3" dataCellStyle="Normal"/>
  </tableColumns>
  <tableStyleInfo name="NodeXL Table" showFirstColumn="0" showLastColumn="0" showRowStripes="0" showColumnStripes="0"/>
</table>
</file>

<file path=xl/tables/table3.xml><?xml version="1.0" encoding="utf-8"?>
<table xmlns="http://schemas.openxmlformats.org/spreadsheetml/2006/main" id="4" name="Groups" displayName="Groups" ref="A2:X3" insertRow="1" totalsRowShown="0" headerRowDxfId="127">
  <autoFilter ref="A2:X3"/>
  <tableColumns count="24">
    <tableColumn id="1" name="Group" dataDxfId="126" dataCellStyle="NodeXL Required"/>
    <tableColumn id="2" name="Vertex Color" dataDxfId="125" dataCellStyle="NodeXL Visual Property"/>
    <tableColumn id="3" name="Vertex Shape" dataDxfId="124" dataCellStyle="NodeXL Visual Property"/>
    <tableColumn id="22" name="Visibility" dataDxfId="123" dataCellStyle="NodeXL Visual Property"/>
    <tableColumn id="4" name="Collapsed?" dataCellStyle="NodeXL Visual Property"/>
    <tableColumn id="18" name="Label" dataDxfId="122" dataCellStyle="NodeXL Label"/>
    <tableColumn id="20" name="Collapsed X" dataCellStyle="NodeXL Layout"/>
    <tableColumn id="21" name="Collapsed Y" dataCellStyle="NodeXL Layout"/>
    <tableColumn id="6" name="ID" dataDxfId="121" dataCellStyle="NodeXL Do Not Edit"/>
    <tableColumn id="19" name="Collapsed Properties" dataDxfId="120" dataCellStyle="NodeXL Do Not Edit"/>
    <tableColumn id="5" name="Vertices" dataDxfId="119" dataCellStyle="NodeXL Graph Metric"/>
    <tableColumn id="7" name="Unique Edges" dataDxfId="118" dataCellStyle="NodeXL Graph Metric"/>
    <tableColumn id="8" name="Edges With Duplicates" dataDxfId="117" dataCellStyle="NodeXL Graph Metric"/>
    <tableColumn id="9" name="Total Edges" dataDxfId="116" dataCellStyle="NodeXL Graph Metric"/>
    <tableColumn id="10" name="Self-Loops" dataDxfId="115" dataCellStyle="NodeXL Graph Metric"/>
    <tableColumn id="24" name="Reciprocated Vertex Pair Ratio" dataDxfId="114" dataCellStyle="NodeXL Graph Metric"/>
    <tableColumn id="25" name="Reciprocated Edge Ratio" dataDxfId="113" dataCellStyle="NodeXL Graph Metric"/>
    <tableColumn id="11" name="Connected Components" dataDxfId="112" dataCellStyle="NodeXL Graph Metric"/>
    <tableColumn id="12" name="Single-Vertex Connected Components" dataDxfId="111" dataCellStyle="NodeXL Graph Metric"/>
    <tableColumn id="13" name="Maximum Vertices in a Connected Component" dataDxfId="110" dataCellStyle="NodeXL Graph Metric"/>
    <tableColumn id="14" name="Maximum Edges in a Connected Component" dataDxfId="109" dataCellStyle="NodeXL Graph Metric"/>
    <tableColumn id="15" name="Maximum Geodesic Distance (Diameter)" dataDxfId="108" dataCellStyle="NodeXL Graph Metric"/>
    <tableColumn id="16" name="Average Geodesic Distance" dataDxfId="107" dataCellStyle="NodeXL Graph Metric"/>
    <tableColumn id="17" name="Graph Density" dataDxfId="106" dataCellStyle="NodeXL Graph Metric"/>
  </tableColumns>
  <tableStyleInfo name="NodeXL Table" showFirstColumn="0" showLastColumn="0" showRowStripes="1" showColumnStripes="0"/>
</table>
</file>

<file path=xl/tables/table4.xml><?xml version="1.0" encoding="utf-8"?>
<table xmlns="http://schemas.openxmlformats.org/spreadsheetml/2006/main" id="5" name="GroupVertices" displayName="GroupVertices" ref="A1:C2" totalsRowShown="0" headerRowDxfId="105" dataDxfId="104">
  <autoFilter ref="A1:C2"/>
  <tableColumns count="3">
    <tableColumn id="1" name="Group" dataDxfId="103"/>
    <tableColumn id="2" name="Vertex" dataDxfId="102"/>
    <tableColumn id="3" name="Vertex ID" dataDxfId="101"/>
  </tableColumns>
  <tableStyleInfo name="TableStyleMedium9" showFirstColumn="0" showLastColumn="0" showRowStripes="1" showColumnStripes="0"/>
</table>
</file>

<file path=xl/tables/table5.xml><?xml version="1.0" encoding="utf-8"?>
<table xmlns="http://schemas.openxmlformats.org/spreadsheetml/2006/main" id="6" name="OverallMetrics" displayName="OverallMetrics" ref="A1:B2" insertRow="1" totalsRowShown="0" dataCellStyle="NodeXL Graph Metric">
  <autoFilter ref="A1:B2"/>
  <tableColumns count="2">
    <tableColumn id="1" name="Graph Metric" dataDxfId="100" dataCellStyle="NodeXL Graph Metric"/>
    <tableColumn id="2" name="Value" dataDxfId="99" dataCellStyle="NodeXL Graph Metric"/>
  </tableColumns>
  <tableStyleInfo name="TableStyleMedium9" showFirstColumn="0" showLastColumn="0" showRowStripes="1" showColumnStripes="0"/>
</table>
</file>

<file path=xl/tables/table6.xml><?xml version="1.0" encoding="utf-8"?>
<table xmlns="http://schemas.openxmlformats.org/spreadsheetml/2006/main" id="3" name="HistogramBins" displayName="HistogramBins" ref="D1:U45" totalsRowShown="0">
  <autoFilter ref="D1:U45"/>
  <tableColumns count="18">
    <tableColumn id="1" name="Degree Bin" dataDxfId="98"/>
    <tableColumn id="2" name="Degree Frequency" dataDxfId="97">
      <calculatedColumnFormula>COUNTIF(Vertices[Degree], "&gt;= " &amp; D2) - COUNTIF(Vertices[Degree], "&gt;=" &amp; D3)</calculatedColumnFormula>
    </tableColumn>
    <tableColumn id="3" name="In-Degree Bin" dataDxfId="96"/>
    <tableColumn id="4" name="In-Degree Frequency" dataDxfId="95">
      <calculatedColumnFormula>COUNTIF(Vertices[In-Degree], "&gt;= " &amp; F2) - COUNTIF(Vertices[In-Degree], "&gt;=" &amp; F3)</calculatedColumnFormula>
    </tableColumn>
    <tableColumn id="5" name="Out-Degree Bin" dataDxfId="94"/>
    <tableColumn id="6" name="Out-Degree Frequency" dataDxfId="93">
      <calculatedColumnFormula>COUNTIF(Vertices[Out-Degree], "&gt;= " &amp; H2) - COUNTIF(Vertices[Out-Degree], "&gt;=" &amp; H3)</calculatedColumnFormula>
    </tableColumn>
    <tableColumn id="7" name="Betweenness Centrality Bin" dataDxfId="92"/>
    <tableColumn id="8" name="Betweenness Centrality Frequency" dataDxfId="91">
      <calculatedColumnFormula>COUNTIF(Vertices[Betweenness Centrality], "&gt;= " &amp; J2) - COUNTIF(Vertices[Betweenness Centrality], "&gt;=" &amp; J3)</calculatedColumnFormula>
    </tableColumn>
    <tableColumn id="9" name="Closeness Centrality Bin" dataDxfId="90"/>
    <tableColumn id="10" name="Closeness Centrality Frequency" dataDxfId="89">
      <calculatedColumnFormula>COUNTIF(Vertices[Closeness Centrality], "&gt;= " &amp; L2) - COUNTIF(Vertices[Closeness Centrality], "&gt;=" &amp; L3)</calculatedColumnFormula>
    </tableColumn>
    <tableColumn id="11" name="Eigenvector Centrality Bin" dataDxfId="88"/>
    <tableColumn id="12" name="Eigenvector Centrality Frequency" dataDxfId="87">
      <calculatedColumnFormula>COUNTIF(Vertices[Eigenvector Centrality], "&gt;= " &amp; N2) - COUNTIF(Vertices[Eigenvector Centrality], "&gt;=" &amp; N3)</calculatedColumnFormula>
    </tableColumn>
    <tableColumn id="18" name="PageRank Bin" dataDxfId="86"/>
    <tableColumn id="17" name="PageRank Frequency" dataDxfId="85">
      <calculatedColumnFormula>COUNTIF(Vertices[Eigenvector Centrality], "&gt;= " &amp; P2) - COUNTIF(Vertices[Eigenvector Centrality], "&gt;=" &amp; P3)</calculatedColumnFormula>
    </tableColumn>
    <tableColumn id="13" name="Clustering Coefficient Bin" dataDxfId="84"/>
    <tableColumn id="14" name="Clustering Coefficient Frequency" dataDxfId="83">
      <calculatedColumnFormula>COUNTIF(Vertices[Clustering Coefficient], "&gt;= " &amp; R2) - COUNTIF(Vertices[Clustering Coefficient], "&gt;=" &amp; R3)</calculatedColumnFormula>
    </tableColumn>
    <tableColumn id="15" name="Dynamic Filter Bin" dataDxfId="82"/>
    <tableColumn id="16" name="Dynamic Filter Frequency" dataDxfId="81">
      <calculatedColumnFormula>COUNTIF(Vertices[Clustering Coefficient], "&gt;= " &amp; T2) - COUNTIF(Vertices[Clustering Coefficient], "&gt;=" &amp; T3)</calculatedColumnFormula>
    </tableColumn>
  </tableColumns>
  <tableStyleInfo name="TableStyleMedium9" showFirstColumn="0" showLastColumn="0" showRowStripes="1" showColumnStripes="0"/>
</table>
</file>

<file path=xl/tables/table7.xml><?xml version="1.0" encoding="utf-8"?>
<table xmlns="http://schemas.openxmlformats.org/spreadsheetml/2006/main" id="15" name="HistogramProperties" displayName="HistogramProperties" ref="W1:X4" totalsRowShown="0">
  <autoFilter ref="W1:X4"/>
  <tableColumns count="2">
    <tableColumn id="1" name="Histogram Property"/>
    <tableColumn id="2" name="Value"/>
  </tableColumns>
  <tableStyleInfo name="TableStyleMedium9" showFirstColumn="0" showLastColumn="0" showRowStripes="1" showColumnStripes="0"/>
</table>
</file>

<file path=xl/tables/table8.xml><?xml version="1.0" encoding="utf-8"?>
<table xmlns="http://schemas.openxmlformats.org/spreadsheetml/2006/main" id="9" name="OverallReadabilityMetrics" displayName="OverallReadabilityMetrics" ref="A29:B30" insertRow="1" totalsRowShown="0" dataCellStyle="NodeXL Graph Metric">
  <autoFilter ref="A29:B30"/>
  <tableColumns count="2">
    <tableColumn id="1" name="Readability Metric" dataCellStyle="NodeXL Graph Metric"/>
    <tableColumn id="2" name="Value" dataCellStyle="NodeXL Graph Metric"/>
  </tableColumns>
  <tableStyleInfo name="TableStyleMedium9" showFirstColumn="0" showLastColumn="0" showRowStripes="1" showColumnStripes="0"/>
</table>
</file>

<file path=xl/tables/table9.xml><?xml version="1.0" encoding="utf-8"?>
<table xmlns="http://schemas.openxmlformats.org/spreadsheetml/2006/main" id="7" name="PerWorkbookSettings" displayName="PerWorkbookSettings" ref="J1:K8" totalsRowShown="0" headerRowDxfId="80">
  <autoFilter ref="J1:K8"/>
  <tableColumns count="2">
    <tableColumn id="1" name="Per-Workbook Setting"/>
    <tableColumn id="2" name="Value"/>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1" Type="http://schemas.openxmlformats.org/officeDocument/2006/relationships/hyperlink" Target="http://paper.li/MarySarahMusic/1325947961?edition_id=df1fe5f0-be57-11e5-bdcf-0cc47a0d1605" TargetMode="External"/><Relationship Id="rId170" Type="http://schemas.openxmlformats.org/officeDocument/2006/relationships/hyperlink" Target="https://chickasaw.net/News/Press-Releases/2014-Press-Releases/Burial-site-of-former-Chickasaw-Gov-Burney-locate.aspx?platform=hootsuite" TargetMode="External"/><Relationship Id="rId268" Type="http://schemas.openxmlformats.org/officeDocument/2006/relationships/hyperlink" Target="http://chickasawcountry.com/bowl-time-in-chickasaw-country" TargetMode="External"/><Relationship Id="rId475" Type="http://schemas.openxmlformats.org/officeDocument/2006/relationships/hyperlink" Target="http://chickasawkids.com/" TargetMode="External"/><Relationship Id="rId682" Type="http://schemas.openxmlformats.org/officeDocument/2006/relationships/hyperlink" Target="https://twitter.com/" TargetMode="External"/><Relationship Id="rId128" Type="http://schemas.openxmlformats.org/officeDocument/2006/relationships/hyperlink" Target="http://mesonet.agron.iastate.edu/vtec/?utm_source=dlvr.it&amp;utm_medium=twitter" TargetMode="External"/><Relationship Id="rId335" Type="http://schemas.openxmlformats.org/officeDocument/2006/relationships/hyperlink" Target="http://www.newsms.fm/new-storm-shelters-for-chickasaw-county/" TargetMode="External"/><Relationship Id="rId542" Type="http://schemas.openxmlformats.org/officeDocument/2006/relationships/hyperlink" Target="https://twitter.com/" TargetMode="External"/><Relationship Id="rId987" Type="http://schemas.openxmlformats.org/officeDocument/2006/relationships/hyperlink" Target="https://twitter.com/" TargetMode="External"/><Relationship Id="rId1172" Type="http://schemas.openxmlformats.org/officeDocument/2006/relationships/hyperlink" Target="https://twitter.com/" TargetMode="External"/><Relationship Id="rId402" Type="http://schemas.openxmlformats.org/officeDocument/2006/relationships/hyperlink" Target="https://www.instagram.com/p/BBEHE2AJSn2/" TargetMode="External"/><Relationship Id="rId847" Type="http://schemas.openxmlformats.org/officeDocument/2006/relationships/hyperlink" Target="https://twitter.com/" TargetMode="External"/><Relationship Id="rId1032" Type="http://schemas.openxmlformats.org/officeDocument/2006/relationships/hyperlink" Target="https://twitter.com/" TargetMode="External"/><Relationship Id="rId707" Type="http://schemas.openxmlformats.org/officeDocument/2006/relationships/hyperlink" Target="https://twitter.com/" TargetMode="External"/><Relationship Id="rId914" Type="http://schemas.openxmlformats.org/officeDocument/2006/relationships/hyperlink" Target="https://twitter.com/" TargetMode="External"/><Relationship Id="rId1337" Type="http://schemas.openxmlformats.org/officeDocument/2006/relationships/hyperlink" Target="https://twitter.com/" TargetMode="External"/><Relationship Id="rId43" Type="http://schemas.openxmlformats.org/officeDocument/2006/relationships/hyperlink" Target="http://paper.li/MarySarahMusic/1325947961?edition_id=df1fe5f0-be57-11e5-bdcf-0cc47a0d1605" TargetMode="External"/><Relationship Id="rId192" Type="http://schemas.openxmlformats.org/officeDocument/2006/relationships/hyperlink" Target="https://twitter.com/lienhart85/status/691394276832493569" TargetMode="External"/><Relationship Id="rId497" Type="http://schemas.openxmlformats.org/officeDocument/2006/relationships/hyperlink" Target="https://twitter.com/" TargetMode="External"/><Relationship Id="rId357" Type="http://schemas.openxmlformats.org/officeDocument/2006/relationships/hyperlink" Target="http://chickasaw.net/Calendar/2016/Chickasaw-Language-Club-Accepting-Youth-Members.aspx?platform=hootsuite" TargetMode="External"/><Relationship Id="rId1194" Type="http://schemas.openxmlformats.org/officeDocument/2006/relationships/hyperlink" Target="https://twitter.com/" TargetMode="External"/><Relationship Id="rId217" Type="http://schemas.openxmlformats.org/officeDocument/2006/relationships/hyperlink" Target="http://usajobconnecter.com/" TargetMode="External"/><Relationship Id="rId564" Type="http://schemas.openxmlformats.org/officeDocument/2006/relationships/hyperlink" Target="https://twitter.com/" TargetMode="External"/><Relationship Id="rId771" Type="http://schemas.openxmlformats.org/officeDocument/2006/relationships/hyperlink" Target="https://twitter.com/" TargetMode="External"/><Relationship Id="rId869" Type="http://schemas.openxmlformats.org/officeDocument/2006/relationships/hyperlink" Target="https://twitter.com/" TargetMode="External"/><Relationship Id="rId424" Type="http://schemas.openxmlformats.org/officeDocument/2006/relationships/hyperlink" Target="https://twitter.com/WinStarWorld/status/692722721072009216" TargetMode="External"/><Relationship Id="rId631" Type="http://schemas.openxmlformats.org/officeDocument/2006/relationships/hyperlink" Target="https://twitter.com/" TargetMode="External"/><Relationship Id="rId729" Type="http://schemas.openxmlformats.org/officeDocument/2006/relationships/hyperlink" Target="https://twitter.com/" TargetMode="External"/><Relationship Id="rId1054" Type="http://schemas.openxmlformats.org/officeDocument/2006/relationships/hyperlink" Target="https://twitter.com/" TargetMode="External"/><Relationship Id="rId1261" Type="http://schemas.openxmlformats.org/officeDocument/2006/relationships/hyperlink" Target="https://twitter.com/" TargetMode="External"/><Relationship Id="rId936" Type="http://schemas.openxmlformats.org/officeDocument/2006/relationships/hyperlink" Target="https://twitter.com/" TargetMode="External"/><Relationship Id="rId1121" Type="http://schemas.openxmlformats.org/officeDocument/2006/relationships/hyperlink" Target="https://twitter.com/" TargetMode="External"/><Relationship Id="rId1219" Type="http://schemas.openxmlformats.org/officeDocument/2006/relationships/hyperlink" Target="https://twitter.com/" TargetMode="External"/><Relationship Id="rId65" Type="http://schemas.openxmlformats.org/officeDocument/2006/relationships/hyperlink" Target="http://chickasaw.net/News/Press-Releases/2016-Press-Releases/Chickasaw-bowyer-lives-off-the-grid-despite-notori.aspx?platform=hootsuite" TargetMode="External"/><Relationship Id="rId281" Type="http://schemas.openxmlformats.org/officeDocument/2006/relationships/hyperlink" Target="http://tinyurl.com/redirect.php?num=zrb4gkl" TargetMode="External"/><Relationship Id="rId141" Type="http://schemas.openxmlformats.org/officeDocument/2006/relationships/hyperlink" Target="https://www.swarmapp.com/c/btGpJCePTk9" TargetMode="External"/><Relationship Id="rId379" Type="http://schemas.openxmlformats.org/officeDocument/2006/relationships/hyperlink" Target="https://a.pgtb.me/qPvpBx" TargetMode="External"/><Relationship Id="rId586" Type="http://schemas.openxmlformats.org/officeDocument/2006/relationships/hyperlink" Target="https://twitter.com/" TargetMode="External"/><Relationship Id="rId793" Type="http://schemas.openxmlformats.org/officeDocument/2006/relationships/hyperlink" Target="https://twitter.com/" TargetMode="External"/><Relationship Id="rId7" Type="http://schemas.openxmlformats.org/officeDocument/2006/relationships/hyperlink" Target="https://www.chickasaw.tv/home/video/cntv-january-15-2016" TargetMode="External"/><Relationship Id="rId239" Type="http://schemas.openxmlformats.org/officeDocument/2006/relationships/hyperlink" Target="http://www.indeed.com/job/Senior-Role-Player-Foreign-Speaking-at-Chickasaw-Nation-Industries-in-Fort-Bliss,-TX-735bb20ea927f854" TargetMode="External"/><Relationship Id="rId446" Type="http://schemas.openxmlformats.org/officeDocument/2006/relationships/hyperlink" Target="http://chickasawcountry.com/events/monster-truck-rally" TargetMode="External"/><Relationship Id="rId653" Type="http://schemas.openxmlformats.org/officeDocument/2006/relationships/hyperlink" Target="https://twitter.com/" TargetMode="External"/><Relationship Id="rId1076" Type="http://schemas.openxmlformats.org/officeDocument/2006/relationships/hyperlink" Target="https://twitter.com/" TargetMode="External"/><Relationship Id="rId1283" Type="http://schemas.openxmlformats.org/officeDocument/2006/relationships/hyperlink" Target="https://twitter.com/" TargetMode="External"/><Relationship Id="rId306" Type="http://schemas.openxmlformats.org/officeDocument/2006/relationships/hyperlink" Target="http://chickasawcountry.com/bowl-time-in-chickasaw-country" TargetMode="External"/><Relationship Id="rId860" Type="http://schemas.openxmlformats.org/officeDocument/2006/relationships/hyperlink" Target="https://twitter.com/" TargetMode="External"/><Relationship Id="rId958" Type="http://schemas.openxmlformats.org/officeDocument/2006/relationships/hyperlink" Target="https://twitter.com/" TargetMode="External"/><Relationship Id="rId1143" Type="http://schemas.openxmlformats.org/officeDocument/2006/relationships/hyperlink" Target="https://twitter.com/" TargetMode="External"/><Relationship Id="rId87" Type="http://schemas.openxmlformats.org/officeDocument/2006/relationships/hyperlink" Target="http://feeds.businesswire.com/click.phdo?i=2838994a59167c28e9a2560652d0eb87&amp;utm_source=dlvr.it&amp;utm_medium=twitter" TargetMode="External"/><Relationship Id="rId513" Type="http://schemas.openxmlformats.org/officeDocument/2006/relationships/hyperlink" Target="https://twitter.com/" TargetMode="External"/><Relationship Id="rId720" Type="http://schemas.openxmlformats.org/officeDocument/2006/relationships/hyperlink" Target="https://twitter.com/" TargetMode="External"/><Relationship Id="rId818" Type="http://schemas.openxmlformats.org/officeDocument/2006/relationships/hyperlink" Target="https://twitter.com/" TargetMode="External"/><Relationship Id="rId1350" Type="http://schemas.openxmlformats.org/officeDocument/2006/relationships/hyperlink" Target="https://twitter.com/" TargetMode="External"/><Relationship Id="rId1003" Type="http://schemas.openxmlformats.org/officeDocument/2006/relationships/hyperlink" Target="https://twitter.com/" TargetMode="External"/><Relationship Id="rId1210" Type="http://schemas.openxmlformats.org/officeDocument/2006/relationships/hyperlink" Target="https://twitter.com/" TargetMode="External"/><Relationship Id="rId1308" Type="http://schemas.openxmlformats.org/officeDocument/2006/relationships/hyperlink" Target="https://twitter.com/" TargetMode="External"/><Relationship Id="rId14" Type="http://schemas.openxmlformats.org/officeDocument/2006/relationships/hyperlink" Target="https://tggstaffing.catsone.com/careers/index.php?m=portal&amp;a=details&amp;jobOrderID=6588402" TargetMode="External"/><Relationship Id="rId163" Type="http://schemas.openxmlformats.org/officeDocument/2006/relationships/hyperlink" Target="https://www.instagram.com/p/BA5GVV3mdya/" TargetMode="External"/><Relationship Id="rId370" Type="http://schemas.openxmlformats.org/officeDocument/2006/relationships/hyperlink" Target="https://twitter.com/chickasaw/status/690189788012482560" TargetMode="External"/><Relationship Id="rId230" Type="http://schemas.openxmlformats.org/officeDocument/2006/relationships/hyperlink" Target="http://chickasaw.net/Our-Nation/Government/Lighthorse-Police.aspx" TargetMode="External"/><Relationship Id="rId468" Type="http://schemas.openxmlformats.org/officeDocument/2006/relationships/hyperlink" Target="https://chickasaw.net/News/Press-Releases/2014-Press-Releases/Burial-site-of-former-Chickasaw-Gov-Burney-locate.aspx?platform=hootsuite" TargetMode="External"/><Relationship Id="rId675" Type="http://schemas.openxmlformats.org/officeDocument/2006/relationships/hyperlink" Target="https://twitter.com/" TargetMode="External"/><Relationship Id="rId882" Type="http://schemas.openxmlformats.org/officeDocument/2006/relationships/hyperlink" Target="https://twitter.com/" TargetMode="External"/><Relationship Id="rId1098" Type="http://schemas.openxmlformats.org/officeDocument/2006/relationships/hyperlink" Target="https://twitter.com/" TargetMode="External"/><Relationship Id="rId328" Type="http://schemas.openxmlformats.org/officeDocument/2006/relationships/hyperlink" Target="http://sky4buy.com/H-19-S-55-Chickasaw-Instrument-Panel-Free-Shipping-331720740242/05542?utm_medium=social&amp;utm_source=twitter" TargetMode="External"/><Relationship Id="rId535" Type="http://schemas.openxmlformats.org/officeDocument/2006/relationships/hyperlink" Target="https://twitter.com/" TargetMode="External"/><Relationship Id="rId742" Type="http://schemas.openxmlformats.org/officeDocument/2006/relationships/hyperlink" Target="https://twitter.com/" TargetMode="External"/><Relationship Id="rId1165" Type="http://schemas.openxmlformats.org/officeDocument/2006/relationships/hyperlink" Target="https://twitter.com/" TargetMode="External"/><Relationship Id="rId602" Type="http://schemas.openxmlformats.org/officeDocument/2006/relationships/hyperlink" Target="https://twitter.com/" TargetMode="External"/><Relationship Id="rId1025" Type="http://schemas.openxmlformats.org/officeDocument/2006/relationships/hyperlink" Target="https://twitter.com/" TargetMode="External"/><Relationship Id="rId1232" Type="http://schemas.openxmlformats.org/officeDocument/2006/relationships/hyperlink" Target="https://twitter.com/" TargetMode="External"/><Relationship Id="rId907" Type="http://schemas.openxmlformats.org/officeDocument/2006/relationships/hyperlink" Target="https://twitter.com/" TargetMode="External"/><Relationship Id="rId36" Type="http://schemas.openxmlformats.org/officeDocument/2006/relationships/hyperlink" Target="https://www.swarmapp.com/c/bhn6kpu5t7f" TargetMode="External"/><Relationship Id="rId185" Type="http://schemas.openxmlformats.org/officeDocument/2006/relationships/hyperlink" Target="http://www.medworking.com/physician-jobs/478329.html?" TargetMode="External"/><Relationship Id="rId392" Type="http://schemas.openxmlformats.org/officeDocument/2006/relationships/hyperlink" Target="http://www.travelok.com/listings/view.profile/id.18755/event.10947" TargetMode="External"/><Relationship Id="rId697" Type="http://schemas.openxmlformats.org/officeDocument/2006/relationships/hyperlink" Target="https://twitter.com/" TargetMode="External"/><Relationship Id="rId252" Type="http://schemas.openxmlformats.org/officeDocument/2006/relationships/hyperlink" Target="http://www.nhtrib.com/photos_videos/youtube_6577a9a6-c463-11e5-b03c-3f90dc3b471d.html" TargetMode="External"/><Relationship Id="rId1187" Type="http://schemas.openxmlformats.org/officeDocument/2006/relationships/hyperlink" Target="https://twitter.com/" TargetMode="External"/><Relationship Id="rId112" Type="http://schemas.openxmlformats.org/officeDocument/2006/relationships/hyperlink" Target="http://www.simpleweatheralert.com/cgi-bin/weatherdetail.py?l=MS1255E4E96A00.WinterWeatherAdvisory.1255E4F93F20MS.MEGWSWMEG.2ce651cca5f1bce74b3f31f17dcdbfe1&amp;a=997&amp;t=1" TargetMode="External"/><Relationship Id="rId557" Type="http://schemas.openxmlformats.org/officeDocument/2006/relationships/hyperlink" Target="https://twitter.com/" TargetMode="External"/><Relationship Id="rId764" Type="http://schemas.openxmlformats.org/officeDocument/2006/relationships/hyperlink" Target="https://twitter.com/" TargetMode="External"/><Relationship Id="rId971" Type="http://schemas.openxmlformats.org/officeDocument/2006/relationships/hyperlink" Target="https://twitter.com/" TargetMode="External"/><Relationship Id="rId417" Type="http://schemas.openxmlformats.org/officeDocument/2006/relationships/hyperlink" Target="https://twitter.com/okturnpike/status/692448627143397379" TargetMode="External"/><Relationship Id="rId624" Type="http://schemas.openxmlformats.org/officeDocument/2006/relationships/hyperlink" Target="https://twitter.com/" TargetMode="External"/><Relationship Id="rId831" Type="http://schemas.openxmlformats.org/officeDocument/2006/relationships/hyperlink" Target="https://twitter.com/" TargetMode="External"/><Relationship Id="rId1047" Type="http://schemas.openxmlformats.org/officeDocument/2006/relationships/hyperlink" Target="https://twitter.com/" TargetMode="External"/><Relationship Id="rId1254" Type="http://schemas.openxmlformats.org/officeDocument/2006/relationships/hyperlink" Target="https://twitter.com/" TargetMode="External"/><Relationship Id="rId929" Type="http://schemas.openxmlformats.org/officeDocument/2006/relationships/hyperlink" Target="https://twitter.com/" TargetMode="External"/><Relationship Id="rId1114" Type="http://schemas.openxmlformats.org/officeDocument/2006/relationships/hyperlink" Target="https://twitter.com/" TargetMode="External"/><Relationship Id="rId1321" Type="http://schemas.openxmlformats.org/officeDocument/2006/relationships/hyperlink" Target="https://twitter.com/" TargetMode="External"/><Relationship Id="rId58" Type="http://schemas.openxmlformats.org/officeDocument/2006/relationships/hyperlink" Target="http://www.socialsharinglink.com/buy/30S0KG206BdK0a4K0L/?b=Q2hpY2thc2F3LUxpdHRsZS1Sb2NrLUJsZW5kZWQtWWFybi9kcC9CMDAwS0tLTEdT&amp;id=1453326790&amp;n=houseware_deals" TargetMode="External"/><Relationship Id="rId274" Type="http://schemas.openxmlformats.org/officeDocument/2006/relationships/hyperlink" Target="http://journalrecord.com/2016/01/26/okc-council-accepts-chickasaw-offer-to-finish-run-museum-general-news/?platform=hootsuite" TargetMode="External"/><Relationship Id="rId481" Type="http://schemas.openxmlformats.org/officeDocument/2006/relationships/hyperlink" Target="https://twitter.com/" TargetMode="External"/><Relationship Id="rId134" Type="http://schemas.openxmlformats.org/officeDocument/2006/relationships/hyperlink" Target="http://mesonet.agron.iastate.edu/vtec/?utm_source=dlvr.it&amp;utm_medium=twitter" TargetMode="External"/><Relationship Id="rId579" Type="http://schemas.openxmlformats.org/officeDocument/2006/relationships/hyperlink" Target="https://twitter.com/" TargetMode="External"/><Relationship Id="rId786" Type="http://schemas.openxmlformats.org/officeDocument/2006/relationships/hyperlink" Target="https://twitter.com/" TargetMode="External"/><Relationship Id="rId993" Type="http://schemas.openxmlformats.org/officeDocument/2006/relationships/hyperlink" Target="https://twitter.com/" TargetMode="External"/><Relationship Id="rId341" Type="http://schemas.openxmlformats.org/officeDocument/2006/relationships/hyperlink" Target="http://kgou.org/post/oklahoma-city-accepts-offer-chickasaw-nation-finish-run-aiccm" TargetMode="External"/><Relationship Id="rId439" Type="http://schemas.openxmlformats.org/officeDocument/2006/relationships/hyperlink" Target="http://www.onlyinyourstate.com/oklahoma/best-chicken-fried-steak-ok/" TargetMode="External"/><Relationship Id="rId646" Type="http://schemas.openxmlformats.org/officeDocument/2006/relationships/hyperlink" Target="https://twitter.com/" TargetMode="External"/><Relationship Id="rId1069" Type="http://schemas.openxmlformats.org/officeDocument/2006/relationships/hyperlink" Target="https://twitter.com/" TargetMode="External"/><Relationship Id="rId1276" Type="http://schemas.openxmlformats.org/officeDocument/2006/relationships/hyperlink" Target="https://twitter.com/" TargetMode="External"/><Relationship Id="rId201" Type="http://schemas.openxmlformats.org/officeDocument/2006/relationships/hyperlink" Target="http://www.search2hired.com/JS/JD?id=65987&amp;con=US" TargetMode="External"/><Relationship Id="rId506" Type="http://schemas.openxmlformats.org/officeDocument/2006/relationships/hyperlink" Target="https://twitter.com/" TargetMode="External"/><Relationship Id="rId853" Type="http://schemas.openxmlformats.org/officeDocument/2006/relationships/hyperlink" Target="https://twitter.com/" TargetMode="External"/><Relationship Id="rId1136" Type="http://schemas.openxmlformats.org/officeDocument/2006/relationships/hyperlink" Target="https://twitter.com/" TargetMode="External"/><Relationship Id="rId713" Type="http://schemas.openxmlformats.org/officeDocument/2006/relationships/hyperlink" Target="https://twitter.com/" TargetMode="External"/><Relationship Id="rId920" Type="http://schemas.openxmlformats.org/officeDocument/2006/relationships/hyperlink" Target="https://twitter.com/" TargetMode="External"/><Relationship Id="rId1343" Type="http://schemas.openxmlformats.org/officeDocument/2006/relationships/hyperlink" Target="https://twitter.com/" TargetMode="External"/><Relationship Id="rId1203" Type="http://schemas.openxmlformats.org/officeDocument/2006/relationships/hyperlink" Target="https://twitter.com/" TargetMode="External"/><Relationship Id="rId296" Type="http://schemas.openxmlformats.org/officeDocument/2006/relationships/hyperlink" Target="https://a.pgtb.me/qPvpBx" TargetMode="External"/><Relationship Id="rId156" Type="http://schemas.openxmlformats.org/officeDocument/2006/relationships/hyperlink" Target="https://a.pgtb.me/qPvpBx" TargetMode="External"/><Relationship Id="rId363" Type="http://schemas.openxmlformats.org/officeDocument/2006/relationships/hyperlink" Target="https://www.chickasaw.tv/history-timeline/video/the-self-determination-act-of-1975/document/indian-self-determination-and-indian-education-assistance-act?utm_source=Twitter&amp;utm_medium=Social&amp;utm_content=chickasaw_tv_history-timeline_video_the-self-determination-act-of-1975_document_indian-self-determination-and-indian-education-assistance-act-2016-01-22&amp;utm_campaign=Chickasaw" TargetMode="External"/><Relationship Id="rId570" Type="http://schemas.openxmlformats.org/officeDocument/2006/relationships/hyperlink" Target="https://twitter.com/" TargetMode="External"/><Relationship Id="rId223" Type="http://schemas.openxmlformats.org/officeDocument/2006/relationships/hyperlink" Target="https://www.instagram.com/p/BA_L4HhG31M/" TargetMode="External"/><Relationship Id="rId430" Type="http://schemas.openxmlformats.org/officeDocument/2006/relationships/hyperlink" Target="http://chickasawcountry.com/events/sip-n-swirl-at-waddell-vineyards" TargetMode="External"/><Relationship Id="rId668" Type="http://schemas.openxmlformats.org/officeDocument/2006/relationships/hyperlink" Target="https://twitter.com/" TargetMode="External"/><Relationship Id="rId875" Type="http://schemas.openxmlformats.org/officeDocument/2006/relationships/hyperlink" Target="https://twitter.com/" TargetMode="External"/><Relationship Id="rId1060" Type="http://schemas.openxmlformats.org/officeDocument/2006/relationships/hyperlink" Target="https://twitter.com/" TargetMode="External"/><Relationship Id="rId1298" Type="http://schemas.openxmlformats.org/officeDocument/2006/relationships/hyperlink" Target="https://twitter.com/" TargetMode="External"/><Relationship Id="rId528" Type="http://schemas.openxmlformats.org/officeDocument/2006/relationships/hyperlink" Target="https://twitter.com/" TargetMode="External"/><Relationship Id="rId735" Type="http://schemas.openxmlformats.org/officeDocument/2006/relationships/hyperlink" Target="https://twitter.com/" TargetMode="External"/><Relationship Id="rId942" Type="http://schemas.openxmlformats.org/officeDocument/2006/relationships/hyperlink" Target="https://twitter.com/" TargetMode="External"/><Relationship Id="rId1158" Type="http://schemas.openxmlformats.org/officeDocument/2006/relationships/hyperlink" Target="https://twitter.com/" TargetMode="External"/><Relationship Id="rId1018" Type="http://schemas.openxmlformats.org/officeDocument/2006/relationships/hyperlink" Target="https://twitter.com/" TargetMode="External"/><Relationship Id="rId1225" Type="http://schemas.openxmlformats.org/officeDocument/2006/relationships/hyperlink" Target="https://twitter.com/" TargetMode="External"/><Relationship Id="rId71" Type="http://schemas.openxmlformats.org/officeDocument/2006/relationships/hyperlink" Target="https://a.pgtb.me/qPvpBx" TargetMode="External"/><Relationship Id="rId802" Type="http://schemas.openxmlformats.org/officeDocument/2006/relationships/hyperlink" Target="https://twitter.com/" TargetMode="External"/><Relationship Id="rId29" Type="http://schemas.openxmlformats.org/officeDocument/2006/relationships/hyperlink" Target="http://united-states-tourist.info/si/it/?query=http://rover.ebay.com/rover/1/711-53200-19255-0/1?ff3=2&amp;toolid=10039&amp;campid=5337597384&amp;item=361471216535&amp;vectorid=229466&amp;lgeo=1" TargetMode="External"/><Relationship Id="rId178" Type="http://schemas.openxmlformats.org/officeDocument/2006/relationships/hyperlink" Target="http://buy-art.info/by/rt/?query=http://rover.ebay.com/rover/1/711-53200-19255-0/1?ff3=2&amp;toolid=10039&amp;campid=5337797091&amp;item=201510419036&amp;vectorid=229466&amp;lgeo=1" TargetMode="External"/><Relationship Id="rId385" Type="http://schemas.openxmlformats.org/officeDocument/2006/relationships/hyperlink" Target="https://a.pgtb.me/qPvpBx" TargetMode="External"/><Relationship Id="rId592" Type="http://schemas.openxmlformats.org/officeDocument/2006/relationships/hyperlink" Target="https://twitter.com/" TargetMode="External"/><Relationship Id="rId245" Type="http://schemas.openxmlformats.org/officeDocument/2006/relationships/hyperlink" Target="http://www.sigalert.com/Map.asp?region=Orlando" TargetMode="External"/><Relationship Id="rId452" Type="http://schemas.openxmlformats.org/officeDocument/2006/relationships/hyperlink" Target="https://twitter.com/ChickasawRCC/status/691692569927942144" TargetMode="External"/><Relationship Id="rId897" Type="http://schemas.openxmlformats.org/officeDocument/2006/relationships/hyperlink" Target="https://twitter.com/" TargetMode="External"/><Relationship Id="rId1082" Type="http://schemas.openxmlformats.org/officeDocument/2006/relationships/hyperlink" Target="https://twitter.com/" TargetMode="External"/><Relationship Id="rId105" Type="http://schemas.openxmlformats.org/officeDocument/2006/relationships/hyperlink" Target="http://rover.ebay.com/rover/1/711-53200-19255-0/1?ff3=2&amp;toolid=10039&amp;campid=5337389351&amp;item=281914793192&amp;vectorid=229466&amp;lgeo=1" TargetMode="External"/><Relationship Id="rId312" Type="http://schemas.openxmlformats.org/officeDocument/2006/relationships/hyperlink" Target="https://www.facebook.com/wisdomoftheelders/posts/1004172309628933" TargetMode="External"/><Relationship Id="rId757" Type="http://schemas.openxmlformats.org/officeDocument/2006/relationships/hyperlink" Target="https://twitter.com/" TargetMode="External"/><Relationship Id="rId964" Type="http://schemas.openxmlformats.org/officeDocument/2006/relationships/hyperlink" Target="https://twitter.com/" TargetMode="External"/><Relationship Id="rId93" Type="http://schemas.openxmlformats.org/officeDocument/2006/relationships/hyperlink" Target="http://chickasawkids.com/" TargetMode="External"/><Relationship Id="rId617" Type="http://schemas.openxmlformats.org/officeDocument/2006/relationships/hyperlink" Target="https://twitter.com/" TargetMode="External"/><Relationship Id="rId824" Type="http://schemas.openxmlformats.org/officeDocument/2006/relationships/hyperlink" Target="https://twitter.com/" TargetMode="External"/><Relationship Id="rId1247" Type="http://schemas.openxmlformats.org/officeDocument/2006/relationships/hyperlink" Target="https://twitter.com/" TargetMode="External"/><Relationship Id="rId1107" Type="http://schemas.openxmlformats.org/officeDocument/2006/relationships/hyperlink" Target="https://twitter.com/" TargetMode="External"/><Relationship Id="rId1314" Type="http://schemas.openxmlformats.org/officeDocument/2006/relationships/hyperlink" Target="https://twitter.com/" TargetMode="External"/><Relationship Id="rId20" Type="http://schemas.openxmlformats.org/officeDocument/2006/relationships/hyperlink" Target="http://paper.li/MarySarahMusic/1325947961?edition_id=df1fe5f0-be57-11e5-bdcf-0cc47a0d1605" TargetMode="External"/><Relationship Id="rId267" Type="http://schemas.openxmlformats.org/officeDocument/2006/relationships/hyperlink" Target="https://www.linkedin.com/pulse/sodexo-seeking-food-production-manager-chickasaw-casino-amy-taylor" TargetMode="External"/><Relationship Id="rId474" Type="http://schemas.openxmlformats.org/officeDocument/2006/relationships/hyperlink" Target="http://chickasaw.net/Our-Nation/Government/Lighthorse-Police.aspx" TargetMode="External"/><Relationship Id="rId127" Type="http://schemas.openxmlformats.org/officeDocument/2006/relationships/hyperlink" Target="http://mesonet.agron.iastate.edu/vtec/" TargetMode="External"/><Relationship Id="rId681" Type="http://schemas.openxmlformats.org/officeDocument/2006/relationships/hyperlink" Target="https://twitter.com/" TargetMode="External"/><Relationship Id="rId779" Type="http://schemas.openxmlformats.org/officeDocument/2006/relationships/hyperlink" Target="https://twitter.com/" TargetMode="External"/><Relationship Id="rId986" Type="http://schemas.openxmlformats.org/officeDocument/2006/relationships/hyperlink" Target="https://twitter.com/" TargetMode="External"/><Relationship Id="rId334" Type="http://schemas.openxmlformats.org/officeDocument/2006/relationships/hyperlink" Target="https://www.facebook.com/cojedab/posts/10207786843603608" TargetMode="External"/><Relationship Id="rId541" Type="http://schemas.openxmlformats.org/officeDocument/2006/relationships/hyperlink" Target="https://twitter.com/" TargetMode="External"/><Relationship Id="rId639" Type="http://schemas.openxmlformats.org/officeDocument/2006/relationships/hyperlink" Target="https://twitter.com/" TargetMode="External"/><Relationship Id="rId1171" Type="http://schemas.openxmlformats.org/officeDocument/2006/relationships/hyperlink" Target="https://twitter.com/" TargetMode="External"/><Relationship Id="rId1269" Type="http://schemas.openxmlformats.org/officeDocument/2006/relationships/hyperlink" Target="https://twitter.com/" TargetMode="External"/><Relationship Id="rId401" Type="http://schemas.openxmlformats.org/officeDocument/2006/relationships/hyperlink" Target="https://twitter.com/Chickasaw/status/691772770192089091/photo/1" TargetMode="External"/><Relationship Id="rId846" Type="http://schemas.openxmlformats.org/officeDocument/2006/relationships/hyperlink" Target="https://twitter.com/" TargetMode="External"/><Relationship Id="rId1031" Type="http://schemas.openxmlformats.org/officeDocument/2006/relationships/hyperlink" Target="https://twitter.com/" TargetMode="External"/><Relationship Id="rId1129" Type="http://schemas.openxmlformats.org/officeDocument/2006/relationships/hyperlink" Target="https://twitter.com/" TargetMode="External"/><Relationship Id="rId706" Type="http://schemas.openxmlformats.org/officeDocument/2006/relationships/hyperlink" Target="https://twitter.com/" TargetMode="External"/><Relationship Id="rId913" Type="http://schemas.openxmlformats.org/officeDocument/2006/relationships/hyperlink" Target="https://twitter.com/" TargetMode="External"/><Relationship Id="rId1336" Type="http://schemas.openxmlformats.org/officeDocument/2006/relationships/hyperlink" Target="https://twitter.com/" TargetMode="External"/><Relationship Id="rId42" Type="http://schemas.openxmlformats.org/officeDocument/2006/relationships/hyperlink" Target="http://paper.li/MarySarahMusic/1325947961?edition_id=df1fe5f0-be57-11e5-bdcf-0cc47a0d1605" TargetMode="External"/><Relationship Id="rId191" Type="http://schemas.openxmlformats.org/officeDocument/2006/relationships/hyperlink" Target="https://patchingplaster.mudcodrywall.com/patching-plaster/patching-plaster-chickasaw-county-ia-plastering/" TargetMode="External"/><Relationship Id="rId289" Type="http://schemas.openxmlformats.org/officeDocument/2006/relationships/hyperlink" Target="https://chickasaw.net/News/Press-Releases/2014-Press-Releases/Burial-site-of-former-Chickasaw-Gov-Burney-locate.aspx?platform=hootsuite" TargetMode="External"/><Relationship Id="rId496" Type="http://schemas.openxmlformats.org/officeDocument/2006/relationships/hyperlink" Target="https://twitter.com/" TargetMode="External"/><Relationship Id="rId149" Type="http://schemas.openxmlformats.org/officeDocument/2006/relationships/hyperlink" Target="http://locoflirt.datingbuddies.com/lp.html?tw=3726" TargetMode="External"/><Relationship Id="rId356" Type="http://schemas.openxmlformats.org/officeDocument/2006/relationships/hyperlink" Target="http://chickasawcountry.com/" TargetMode="External"/><Relationship Id="rId563" Type="http://schemas.openxmlformats.org/officeDocument/2006/relationships/hyperlink" Target="https://twitter.com/" TargetMode="External"/><Relationship Id="rId770" Type="http://schemas.openxmlformats.org/officeDocument/2006/relationships/hyperlink" Target="https://twitter.com/" TargetMode="External"/><Relationship Id="rId1193" Type="http://schemas.openxmlformats.org/officeDocument/2006/relationships/hyperlink" Target="https://twitter.com/" TargetMode="External"/><Relationship Id="rId216" Type="http://schemas.openxmlformats.org/officeDocument/2006/relationships/hyperlink" Target="http://www.al.com/news/mobile/index.ssf/2016/01/have_an_outstanding_warrant_in.html" TargetMode="External"/><Relationship Id="rId423" Type="http://schemas.openxmlformats.org/officeDocument/2006/relationships/hyperlink" Target="http://chickasawcountry.com/best-of-chickasaw-winners" TargetMode="External"/><Relationship Id="rId868" Type="http://schemas.openxmlformats.org/officeDocument/2006/relationships/hyperlink" Target="https://twitter.com/" TargetMode="External"/><Relationship Id="rId1053" Type="http://schemas.openxmlformats.org/officeDocument/2006/relationships/hyperlink" Target="https://twitter.com/" TargetMode="External"/><Relationship Id="rId1260" Type="http://schemas.openxmlformats.org/officeDocument/2006/relationships/hyperlink" Target="https://twitter.com/" TargetMode="External"/><Relationship Id="rId630" Type="http://schemas.openxmlformats.org/officeDocument/2006/relationships/hyperlink" Target="https://twitter.com/" TargetMode="External"/><Relationship Id="rId728" Type="http://schemas.openxmlformats.org/officeDocument/2006/relationships/hyperlink" Target="https://twitter.com/" TargetMode="External"/><Relationship Id="rId935" Type="http://schemas.openxmlformats.org/officeDocument/2006/relationships/hyperlink" Target="https://twitter.com/" TargetMode="External"/><Relationship Id="rId64" Type="http://schemas.openxmlformats.org/officeDocument/2006/relationships/hyperlink" Target="http://chickasaw.net/News/Press-Releases/2016-Press-Releases/Chickasaw-bowyer-lives-off-the-grid-despite-notori.aspx?platform=hootsuite" TargetMode="External"/><Relationship Id="rId1120" Type="http://schemas.openxmlformats.org/officeDocument/2006/relationships/hyperlink" Target="https://twitter.com/" TargetMode="External"/><Relationship Id="rId1218" Type="http://schemas.openxmlformats.org/officeDocument/2006/relationships/hyperlink" Target="https://twitter.com/" TargetMode="External"/><Relationship Id="rId280" Type="http://schemas.openxmlformats.org/officeDocument/2006/relationships/hyperlink" Target="http://tinyurl.com/redirect.php?num=zrb4gkl" TargetMode="External"/><Relationship Id="rId140" Type="http://schemas.openxmlformats.org/officeDocument/2006/relationships/hyperlink" Target="https://hitloan.com/payday-loans-online/AL/chickasaw.aspx" TargetMode="External"/><Relationship Id="rId378" Type="http://schemas.openxmlformats.org/officeDocument/2006/relationships/hyperlink" Target="https://a.pgtb.me/qPvpBx" TargetMode="External"/><Relationship Id="rId585" Type="http://schemas.openxmlformats.org/officeDocument/2006/relationships/hyperlink" Target="https://twitter.com/" TargetMode="External"/><Relationship Id="rId792" Type="http://schemas.openxmlformats.org/officeDocument/2006/relationships/hyperlink" Target="https://twitter.com/" TargetMode="External"/><Relationship Id="rId6" Type="http://schemas.openxmlformats.org/officeDocument/2006/relationships/hyperlink" Target="http://www.ebay.com/itm/-/291610923940?roken=cUgayN&amp;soutkn=kl6JDI" TargetMode="External"/><Relationship Id="rId238" Type="http://schemas.openxmlformats.org/officeDocument/2006/relationships/hyperlink" Target="http://www.youtube.com/watch?v=_rMVxgY4atM" TargetMode="External"/><Relationship Id="rId445" Type="http://schemas.openxmlformats.org/officeDocument/2006/relationships/hyperlink" Target="http://chickasawcountry.com/blog/flavors-of-chickasaw-country-sweet-manna-bakery" TargetMode="External"/><Relationship Id="rId652" Type="http://schemas.openxmlformats.org/officeDocument/2006/relationships/hyperlink" Target="https://twitter.com/" TargetMode="External"/><Relationship Id="rId1075" Type="http://schemas.openxmlformats.org/officeDocument/2006/relationships/hyperlink" Target="https://twitter.com/" TargetMode="External"/><Relationship Id="rId1282" Type="http://schemas.openxmlformats.org/officeDocument/2006/relationships/hyperlink" Target="https://twitter.com/" TargetMode="External"/><Relationship Id="rId305" Type="http://schemas.openxmlformats.org/officeDocument/2006/relationships/hyperlink" Target="http://chickasawcountry.com/bowl-time-in-chickasaw-country" TargetMode="External"/><Relationship Id="rId512" Type="http://schemas.openxmlformats.org/officeDocument/2006/relationships/hyperlink" Target="https://twitter.com/" TargetMode="External"/><Relationship Id="rId957" Type="http://schemas.openxmlformats.org/officeDocument/2006/relationships/hyperlink" Target="https://twitter.com/" TargetMode="External"/><Relationship Id="rId1142" Type="http://schemas.openxmlformats.org/officeDocument/2006/relationships/hyperlink" Target="https://twitter.com/" TargetMode="External"/><Relationship Id="rId86" Type="http://schemas.openxmlformats.org/officeDocument/2006/relationships/hyperlink" Target="http://feeds.businesswire.com/click.phdo?i=e890a90d1c111418ac365915a15aaf23&amp;utm_source=dlvr.it&amp;utm_medium=twitter" TargetMode="External"/><Relationship Id="rId817" Type="http://schemas.openxmlformats.org/officeDocument/2006/relationships/hyperlink" Target="https://twitter.com/" TargetMode="External"/><Relationship Id="rId1002" Type="http://schemas.openxmlformats.org/officeDocument/2006/relationships/hyperlink" Target="https://twitter.com/" TargetMode="External"/><Relationship Id="rId1307" Type="http://schemas.openxmlformats.org/officeDocument/2006/relationships/hyperlink" Target="https://twitter.com/" TargetMode="External"/><Relationship Id="rId13" Type="http://schemas.openxmlformats.org/officeDocument/2006/relationships/hyperlink" Target="https://tggstaffing.catsone.com/careers/index.php?m=portal&amp;a=details&amp;jobOrderID=6588399" TargetMode="External"/><Relationship Id="rId162" Type="http://schemas.openxmlformats.org/officeDocument/2006/relationships/hyperlink" Target="https://www.facebook.com/permalink.php?story_fbid=10153831420099754&amp;id=209209019753" TargetMode="External"/><Relationship Id="rId467" Type="http://schemas.openxmlformats.org/officeDocument/2006/relationships/hyperlink" Target="https://www.chickasaw.net/Our-Nation/Culture/Beliefs/Legends.aspx" TargetMode="External"/><Relationship Id="rId1097" Type="http://schemas.openxmlformats.org/officeDocument/2006/relationships/hyperlink" Target="https://twitter.com/" TargetMode="External"/><Relationship Id="rId674" Type="http://schemas.openxmlformats.org/officeDocument/2006/relationships/hyperlink" Target="https://twitter.com/" TargetMode="External"/><Relationship Id="rId881" Type="http://schemas.openxmlformats.org/officeDocument/2006/relationships/hyperlink" Target="https://twitter.com/" TargetMode="External"/><Relationship Id="rId979" Type="http://schemas.openxmlformats.org/officeDocument/2006/relationships/hyperlink" Target="https://twitter.com/" TargetMode="External"/><Relationship Id="rId24" Type="http://schemas.openxmlformats.org/officeDocument/2006/relationships/hyperlink" Target="http://locoflirt.datingbuddies.com/lp.html?tw=3726" TargetMode="External"/><Relationship Id="rId327" Type="http://schemas.openxmlformats.org/officeDocument/2006/relationships/hyperlink" Target="http://rover.ebay.com/rover/1/711-53200-19255-0/1?ff3=2&amp;toolid=10039&amp;campid=5337791526&amp;item=121877705686&amp;vectorid=229466&amp;lgeo=1" TargetMode="External"/><Relationship Id="rId534" Type="http://schemas.openxmlformats.org/officeDocument/2006/relationships/hyperlink" Target="https://twitter.com/" TargetMode="External"/><Relationship Id="rId741" Type="http://schemas.openxmlformats.org/officeDocument/2006/relationships/hyperlink" Target="https://twitter.com/" TargetMode="External"/><Relationship Id="rId839" Type="http://schemas.openxmlformats.org/officeDocument/2006/relationships/hyperlink" Target="https://twitter.com/" TargetMode="External"/><Relationship Id="rId1164" Type="http://schemas.openxmlformats.org/officeDocument/2006/relationships/hyperlink" Target="https://twitter.com/" TargetMode="External"/><Relationship Id="rId173" Type="http://schemas.openxmlformats.org/officeDocument/2006/relationships/hyperlink" Target="http://paper.li/vacshackcom/1319541231?edition_id=ab81c780-c28b-11e5-881a-0cc47a0d164b" TargetMode="External"/><Relationship Id="rId380" Type="http://schemas.openxmlformats.org/officeDocument/2006/relationships/hyperlink" Target="https://a.pgtb.me/qPvpBx" TargetMode="External"/><Relationship Id="rId601" Type="http://schemas.openxmlformats.org/officeDocument/2006/relationships/hyperlink" Target="https://twitter.com/" TargetMode="External"/><Relationship Id="rId1024" Type="http://schemas.openxmlformats.org/officeDocument/2006/relationships/hyperlink" Target="https://twitter.com/" TargetMode="External"/><Relationship Id="rId1231" Type="http://schemas.openxmlformats.org/officeDocument/2006/relationships/hyperlink" Target="https://twitter.com/" TargetMode="External"/><Relationship Id="rId240" Type="http://schemas.openxmlformats.org/officeDocument/2006/relationships/hyperlink" Target="https://www.instagram.com/p/BBA8vAgzFfN/" TargetMode="External"/><Relationship Id="rId478" Type="http://schemas.openxmlformats.org/officeDocument/2006/relationships/hyperlink" Target="http://chickasawkids.com/" TargetMode="External"/><Relationship Id="rId685" Type="http://schemas.openxmlformats.org/officeDocument/2006/relationships/hyperlink" Target="https://twitter.com/" TargetMode="External"/><Relationship Id="rId892" Type="http://schemas.openxmlformats.org/officeDocument/2006/relationships/hyperlink" Target="https://twitter.com/" TargetMode="External"/><Relationship Id="rId906" Type="http://schemas.openxmlformats.org/officeDocument/2006/relationships/hyperlink" Target="https://twitter.com/" TargetMode="External"/><Relationship Id="rId1329" Type="http://schemas.openxmlformats.org/officeDocument/2006/relationships/hyperlink" Target="https://twitter.com/" TargetMode="External"/><Relationship Id="rId35" Type="http://schemas.openxmlformats.org/officeDocument/2006/relationships/hyperlink" Target="https://www.facebook.com/klalfordpremed/posts/642497639495" TargetMode="External"/><Relationship Id="rId100" Type="http://schemas.openxmlformats.org/officeDocument/2006/relationships/hyperlink" Target="https://itunes.apple.com/us/app/my-hurricane-tracker/id1020486515?ls=1&amp;mt=8&amp;at=1l3v8U4" TargetMode="External"/><Relationship Id="rId338" Type="http://schemas.openxmlformats.org/officeDocument/2006/relationships/hyperlink" Target="https://www.linkedin.com/pulse/sodexo-seeking-food-production-manager-chickasaw-casino-amy-taylor" TargetMode="External"/><Relationship Id="rId545" Type="http://schemas.openxmlformats.org/officeDocument/2006/relationships/hyperlink" Target="https://twitter.com/" TargetMode="External"/><Relationship Id="rId752" Type="http://schemas.openxmlformats.org/officeDocument/2006/relationships/hyperlink" Target="https://twitter.com/" TargetMode="External"/><Relationship Id="rId1175" Type="http://schemas.openxmlformats.org/officeDocument/2006/relationships/hyperlink" Target="https://twitter.com/" TargetMode="External"/><Relationship Id="rId184" Type="http://schemas.openxmlformats.org/officeDocument/2006/relationships/hyperlink" Target="http://www.medworking.com/physician-jobs/475913.html?" TargetMode="External"/><Relationship Id="rId391" Type="http://schemas.openxmlformats.org/officeDocument/2006/relationships/hyperlink" Target="http://www.travelok.com/listings/view.profile/id.18755/event.10947" TargetMode="External"/><Relationship Id="rId405" Type="http://schemas.openxmlformats.org/officeDocument/2006/relationships/hyperlink" Target="http://chickasawcountry.com/events/saturday-movie-night-at-the-cultural-center-tomorrowland" TargetMode="External"/><Relationship Id="rId612" Type="http://schemas.openxmlformats.org/officeDocument/2006/relationships/hyperlink" Target="https://twitter.com/" TargetMode="External"/><Relationship Id="rId1035" Type="http://schemas.openxmlformats.org/officeDocument/2006/relationships/hyperlink" Target="https://twitter.com/" TargetMode="External"/><Relationship Id="rId1242" Type="http://schemas.openxmlformats.org/officeDocument/2006/relationships/hyperlink" Target="https://twitter.com/" TargetMode="External"/><Relationship Id="rId251" Type="http://schemas.openxmlformats.org/officeDocument/2006/relationships/hyperlink" Target="http://www.nhtrib.com/sports/article_af771efa-c388-11e5-9aef-b39f71e8e03e.html" TargetMode="External"/><Relationship Id="rId489" Type="http://schemas.openxmlformats.org/officeDocument/2006/relationships/hyperlink" Target="https://twitter.com/" TargetMode="External"/><Relationship Id="rId696" Type="http://schemas.openxmlformats.org/officeDocument/2006/relationships/hyperlink" Target="https://twitter.com/" TargetMode="External"/><Relationship Id="rId917" Type="http://schemas.openxmlformats.org/officeDocument/2006/relationships/hyperlink" Target="https://twitter.com/" TargetMode="External"/><Relationship Id="rId1102" Type="http://schemas.openxmlformats.org/officeDocument/2006/relationships/hyperlink" Target="https://twitter.com/" TargetMode="External"/><Relationship Id="rId46" Type="http://schemas.openxmlformats.org/officeDocument/2006/relationships/hyperlink" Target="http://oddcrimes.com/o/i.php?id=1659912777" TargetMode="External"/><Relationship Id="rId349" Type="http://schemas.openxmlformats.org/officeDocument/2006/relationships/hyperlink" Target="https://chickasaw.net/News/Press-Releases/2014-Press-Releases/Burial-site-of-former-Chickasaw-Gov-Burney-locate.aspx?platform=hootsuite" TargetMode="External"/><Relationship Id="rId556" Type="http://schemas.openxmlformats.org/officeDocument/2006/relationships/hyperlink" Target="https://twitter.com/" TargetMode="External"/><Relationship Id="rId763" Type="http://schemas.openxmlformats.org/officeDocument/2006/relationships/hyperlink" Target="https://twitter.com/" TargetMode="External"/><Relationship Id="rId1186" Type="http://schemas.openxmlformats.org/officeDocument/2006/relationships/hyperlink" Target="https://twitter.com/" TargetMode="External"/><Relationship Id="rId111" Type="http://schemas.openxmlformats.org/officeDocument/2006/relationships/hyperlink" Target="http://www.simpleweatheralert.com/cgi-bin/weatherdetail.py?l=MS1255E4E96A00.WinterWeatherAdvisory.1255E4F93F20MS.MEGWSWMEG.11e06bf123fe83fc656bcb1cb06a43d6&amp;a=997&amp;t=1" TargetMode="External"/><Relationship Id="rId195" Type="http://schemas.openxmlformats.org/officeDocument/2006/relationships/hyperlink" Target="http://donorship.in/a-living-legacy_-honored-elder-finds-strength-in-her-chickasaw-heritage-ictmn-com?utm_source=twitterfeed&amp;utm_medium=twitter" TargetMode="External"/><Relationship Id="rId209" Type="http://schemas.openxmlformats.org/officeDocument/2006/relationships/hyperlink" Target="http://wkrg.com/?p=145546" TargetMode="External"/><Relationship Id="rId416" Type="http://schemas.openxmlformats.org/officeDocument/2006/relationships/hyperlink" Target="http://chickasawcountry.com/events/cnra-bald-eagle-watch" TargetMode="External"/><Relationship Id="rId970" Type="http://schemas.openxmlformats.org/officeDocument/2006/relationships/hyperlink" Target="https://twitter.com/" TargetMode="External"/><Relationship Id="rId1046" Type="http://schemas.openxmlformats.org/officeDocument/2006/relationships/hyperlink" Target="https://twitter.com/" TargetMode="External"/><Relationship Id="rId1253" Type="http://schemas.openxmlformats.org/officeDocument/2006/relationships/hyperlink" Target="https://twitter.com/" TargetMode="External"/><Relationship Id="rId623" Type="http://schemas.openxmlformats.org/officeDocument/2006/relationships/hyperlink" Target="https://twitter.com/" TargetMode="External"/><Relationship Id="rId830" Type="http://schemas.openxmlformats.org/officeDocument/2006/relationships/hyperlink" Target="https://twitter.com/" TargetMode="External"/><Relationship Id="rId928" Type="http://schemas.openxmlformats.org/officeDocument/2006/relationships/hyperlink" Target="https://twitter.com/" TargetMode="External"/><Relationship Id="rId57" Type="http://schemas.openxmlformats.org/officeDocument/2006/relationships/hyperlink" Target="http://www.spaandtub.com/" TargetMode="External"/><Relationship Id="rId262" Type="http://schemas.openxmlformats.org/officeDocument/2006/relationships/hyperlink" Target="http://localbuzznetwork.com/tupelo-ms-real-estate/" TargetMode="External"/><Relationship Id="rId567" Type="http://schemas.openxmlformats.org/officeDocument/2006/relationships/hyperlink" Target="https://twitter.com/" TargetMode="External"/><Relationship Id="rId1113" Type="http://schemas.openxmlformats.org/officeDocument/2006/relationships/hyperlink" Target="https://twitter.com/" TargetMode="External"/><Relationship Id="rId1197" Type="http://schemas.openxmlformats.org/officeDocument/2006/relationships/hyperlink" Target="https://twitter.com/" TargetMode="External"/><Relationship Id="rId1320" Type="http://schemas.openxmlformats.org/officeDocument/2006/relationships/hyperlink" Target="https://twitter.com/" TargetMode="External"/><Relationship Id="rId122" Type="http://schemas.openxmlformats.org/officeDocument/2006/relationships/hyperlink" Target="http://locoflirt.datingbuddies.com/lp.html?tw=0455" TargetMode="External"/><Relationship Id="rId774" Type="http://schemas.openxmlformats.org/officeDocument/2006/relationships/hyperlink" Target="https://twitter.com/" TargetMode="External"/><Relationship Id="rId981" Type="http://schemas.openxmlformats.org/officeDocument/2006/relationships/hyperlink" Target="https://twitter.com/" TargetMode="External"/><Relationship Id="rId1057" Type="http://schemas.openxmlformats.org/officeDocument/2006/relationships/hyperlink" Target="https://twitter.com/" TargetMode="External"/><Relationship Id="rId427" Type="http://schemas.openxmlformats.org/officeDocument/2006/relationships/hyperlink" Target="http://www.chickasawcountry.com/nominate-best-of-chickasaw" TargetMode="External"/><Relationship Id="rId634" Type="http://schemas.openxmlformats.org/officeDocument/2006/relationships/hyperlink" Target="https://twitter.com/" TargetMode="External"/><Relationship Id="rId841" Type="http://schemas.openxmlformats.org/officeDocument/2006/relationships/hyperlink" Target="https://twitter.com/" TargetMode="External"/><Relationship Id="rId1264" Type="http://schemas.openxmlformats.org/officeDocument/2006/relationships/hyperlink" Target="https://twitter.com/" TargetMode="External"/><Relationship Id="rId273" Type="http://schemas.openxmlformats.org/officeDocument/2006/relationships/hyperlink" Target="http://journalrecord.com/2016/01/26/done-deal-okc-council-accepts-chickasaw-offer-to-finish-run-museum-general-news/?platform=hootsuite" TargetMode="External"/><Relationship Id="rId480" Type="http://schemas.openxmlformats.org/officeDocument/2006/relationships/hyperlink" Target="https://www.facebook.com/Americas-Military-History-1567654063557904/" TargetMode="External"/><Relationship Id="rId701" Type="http://schemas.openxmlformats.org/officeDocument/2006/relationships/hyperlink" Target="https://twitter.com/" TargetMode="External"/><Relationship Id="rId939" Type="http://schemas.openxmlformats.org/officeDocument/2006/relationships/hyperlink" Target="https://twitter.com/" TargetMode="External"/><Relationship Id="rId1124" Type="http://schemas.openxmlformats.org/officeDocument/2006/relationships/hyperlink" Target="https://twitter.com/" TargetMode="External"/><Relationship Id="rId1331" Type="http://schemas.openxmlformats.org/officeDocument/2006/relationships/hyperlink" Target="https://twitter.com/" TargetMode="External"/><Relationship Id="rId68" Type="http://schemas.openxmlformats.org/officeDocument/2006/relationships/hyperlink" Target="http://djournal.com/news/chickasaw-county-agencies-submit-requests-for-united-way-assistance/?utm_source=%23msnews&amp;utm_medium=twitter" TargetMode="External"/><Relationship Id="rId133" Type="http://schemas.openxmlformats.org/officeDocument/2006/relationships/hyperlink" Target="http://mesonet.agron.iastate.edu/vtec/?utm_source=dlvr.it&amp;utm_medium=twitter" TargetMode="External"/><Relationship Id="rId340" Type="http://schemas.openxmlformats.org/officeDocument/2006/relationships/hyperlink" Target="https://www.linkedin.com/pulse/sodexo-seeking-food-production-manager-chickasaw-casino-amy-taylor" TargetMode="External"/><Relationship Id="rId578" Type="http://schemas.openxmlformats.org/officeDocument/2006/relationships/hyperlink" Target="https://twitter.com/" TargetMode="External"/><Relationship Id="rId785" Type="http://schemas.openxmlformats.org/officeDocument/2006/relationships/hyperlink" Target="https://twitter.com/" TargetMode="External"/><Relationship Id="rId992" Type="http://schemas.openxmlformats.org/officeDocument/2006/relationships/hyperlink" Target="https://twitter.com/" TargetMode="External"/><Relationship Id="rId200" Type="http://schemas.openxmlformats.org/officeDocument/2006/relationships/hyperlink" Target="http://uncpress.unc.edu/books/T-8697.html" TargetMode="External"/><Relationship Id="rId438" Type="http://schemas.openxmlformats.org/officeDocument/2006/relationships/hyperlink" Target="https://twitter.com/BedreChocolate/status/690233129538297858" TargetMode="External"/><Relationship Id="rId645" Type="http://schemas.openxmlformats.org/officeDocument/2006/relationships/hyperlink" Target="https://twitter.com/" TargetMode="External"/><Relationship Id="rId852" Type="http://schemas.openxmlformats.org/officeDocument/2006/relationships/hyperlink" Target="https://twitter.com/" TargetMode="External"/><Relationship Id="rId1068" Type="http://schemas.openxmlformats.org/officeDocument/2006/relationships/hyperlink" Target="https://twitter.com/" TargetMode="External"/><Relationship Id="rId1275" Type="http://schemas.openxmlformats.org/officeDocument/2006/relationships/hyperlink" Target="https://twitter.com/" TargetMode="External"/><Relationship Id="rId284" Type="http://schemas.openxmlformats.org/officeDocument/2006/relationships/hyperlink" Target="https://www.instagram.com/p/BBDX0c9oeXW/" TargetMode="External"/><Relationship Id="rId491" Type="http://schemas.openxmlformats.org/officeDocument/2006/relationships/hyperlink" Target="https://twitter.com/" TargetMode="External"/><Relationship Id="rId505" Type="http://schemas.openxmlformats.org/officeDocument/2006/relationships/hyperlink" Target="https://twitter.com/" TargetMode="External"/><Relationship Id="rId712" Type="http://schemas.openxmlformats.org/officeDocument/2006/relationships/hyperlink" Target="https://twitter.com/" TargetMode="External"/><Relationship Id="rId1135" Type="http://schemas.openxmlformats.org/officeDocument/2006/relationships/hyperlink" Target="https://twitter.com/" TargetMode="External"/><Relationship Id="rId1342" Type="http://schemas.openxmlformats.org/officeDocument/2006/relationships/hyperlink" Target="https://twitter.com/" TargetMode="External"/><Relationship Id="rId79" Type="http://schemas.openxmlformats.org/officeDocument/2006/relationships/hyperlink" Target="https://www.swarmapp.com/c/kLn3y3Yh9aK" TargetMode="External"/><Relationship Id="rId144" Type="http://schemas.openxmlformats.org/officeDocument/2006/relationships/hyperlink" Target="http://chickasawcountry.com/events/cnra-bald-eagle-watch" TargetMode="External"/><Relationship Id="rId589" Type="http://schemas.openxmlformats.org/officeDocument/2006/relationships/hyperlink" Target="https://twitter.com/" TargetMode="External"/><Relationship Id="rId796" Type="http://schemas.openxmlformats.org/officeDocument/2006/relationships/hyperlink" Target="https://twitter.com/" TargetMode="External"/><Relationship Id="rId1202" Type="http://schemas.openxmlformats.org/officeDocument/2006/relationships/hyperlink" Target="https://twitter.com/" TargetMode="External"/><Relationship Id="rId351" Type="http://schemas.openxmlformats.org/officeDocument/2006/relationships/hyperlink" Target="http://chickasawcountry.com/events/saturday-movie-night-at-the-cultural-center-tomorrowland" TargetMode="External"/><Relationship Id="rId449" Type="http://schemas.openxmlformats.org/officeDocument/2006/relationships/hyperlink" Target="http://chickasawcountry.com/events/annual-trail-dance-film-festival" TargetMode="External"/><Relationship Id="rId656" Type="http://schemas.openxmlformats.org/officeDocument/2006/relationships/hyperlink" Target="https://twitter.com/" TargetMode="External"/><Relationship Id="rId863" Type="http://schemas.openxmlformats.org/officeDocument/2006/relationships/hyperlink" Target="https://twitter.com/" TargetMode="External"/><Relationship Id="rId1079" Type="http://schemas.openxmlformats.org/officeDocument/2006/relationships/hyperlink" Target="https://twitter.com/" TargetMode="External"/><Relationship Id="rId1286" Type="http://schemas.openxmlformats.org/officeDocument/2006/relationships/hyperlink" Target="https://twitter.com/" TargetMode="External"/><Relationship Id="rId211" Type="http://schemas.openxmlformats.org/officeDocument/2006/relationships/hyperlink" Target="https://twitter.com/chickasaw/status/691684523801759745" TargetMode="External"/><Relationship Id="rId295" Type="http://schemas.openxmlformats.org/officeDocument/2006/relationships/hyperlink" Target="https://www.waze.com/en/irregular_traffic?bbox=-81.269,28.497,-81.269,28.511&amp;id=1793008896/f165fb02-9103-3888-b16a-a92c5caf8f24&amp;env=usa&amp;referrer=utm_source=auto_tweets&amp;utm_medium=WazeTrafficORL" TargetMode="External"/><Relationship Id="rId309" Type="http://schemas.openxmlformats.org/officeDocument/2006/relationships/hyperlink" Target="http://www.reddirtreport.com/red-dirt-news/chickasaw-nation-okc-officials-agree-terms-american-indian-cultural-center-and-museum" TargetMode="External"/><Relationship Id="rId516" Type="http://schemas.openxmlformats.org/officeDocument/2006/relationships/hyperlink" Target="https://twitter.com/" TargetMode="External"/><Relationship Id="rId1146" Type="http://schemas.openxmlformats.org/officeDocument/2006/relationships/hyperlink" Target="https://twitter.com/" TargetMode="External"/><Relationship Id="rId723" Type="http://schemas.openxmlformats.org/officeDocument/2006/relationships/hyperlink" Target="https://twitter.com/" TargetMode="External"/><Relationship Id="rId930" Type="http://schemas.openxmlformats.org/officeDocument/2006/relationships/hyperlink" Target="https://twitter.com/" TargetMode="External"/><Relationship Id="rId1006" Type="http://schemas.openxmlformats.org/officeDocument/2006/relationships/hyperlink" Target="https://twitter.com/" TargetMode="External"/><Relationship Id="rId1353" Type="http://schemas.openxmlformats.org/officeDocument/2006/relationships/hyperlink" Target="https://twitter.com/" TargetMode="External"/><Relationship Id="rId155" Type="http://schemas.openxmlformats.org/officeDocument/2006/relationships/hyperlink" Target="https://a.pgtb.me/qPvpBx" TargetMode="External"/><Relationship Id="rId362" Type="http://schemas.openxmlformats.org/officeDocument/2006/relationships/hyperlink" Target="https://www.chickasaw.tv/misc/pdfs/chickasawtimes_january2016.pdf?utm_source=Twitter&amp;utm_medium=Social&amp;utm_content=chickasaw_tv_misc_pdfs_chickasawtimes_january2016_pdf-2016-01-20&amp;utm_campaign=Chickasaw" TargetMode="External"/><Relationship Id="rId1213" Type="http://schemas.openxmlformats.org/officeDocument/2006/relationships/hyperlink" Target="https://twitter.com/" TargetMode="External"/><Relationship Id="rId1297" Type="http://schemas.openxmlformats.org/officeDocument/2006/relationships/hyperlink" Target="https://twitter.com/" TargetMode="External"/><Relationship Id="rId222" Type="http://schemas.openxmlformats.org/officeDocument/2006/relationships/hyperlink" Target="http://mesonet.agron.iastate.edu/lsr/" TargetMode="External"/><Relationship Id="rId667" Type="http://schemas.openxmlformats.org/officeDocument/2006/relationships/hyperlink" Target="https://twitter.com/" TargetMode="External"/><Relationship Id="rId874" Type="http://schemas.openxmlformats.org/officeDocument/2006/relationships/hyperlink" Target="https://twitter.com/" TargetMode="External"/><Relationship Id="rId17" Type="http://schemas.openxmlformats.org/officeDocument/2006/relationships/hyperlink" Target="http://usajobconnecter.com/" TargetMode="External"/><Relationship Id="rId527" Type="http://schemas.openxmlformats.org/officeDocument/2006/relationships/hyperlink" Target="https://twitter.com/" TargetMode="External"/><Relationship Id="rId734" Type="http://schemas.openxmlformats.org/officeDocument/2006/relationships/hyperlink" Target="https://twitter.com/" TargetMode="External"/><Relationship Id="rId941" Type="http://schemas.openxmlformats.org/officeDocument/2006/relationships/hyperlink" Target="https://twitter.com/" TargetMode="External"/><Relationship Id="rId1157" Type="http://schemas.openxmlformats.org/officeDocument/2006/relationships/hyperlink" Target="https://twitter.com/" TargetMode="External"/><Relationship Id="rId70" Type="http://schemas.openxmlformats.org/officeDocument/2006/relationships/hyperlink" Target="https://a.pgtb.me/qPvpBx" TargetMode="External"/><Relationship Id="rId166" Type="http://schemas.openxmlformats.org/officeDocument/2006/relationships/hyperlink" Target="http://www.ebay.com/itm/-/291610923940?roken=cUgayN&amp;soutkn=kl6JDI" TargetMode="External"/><Relationship Id="rId373" Type="http://schemas.openxmlformats.org/officeDocument/2006/relationships/hyperlink" Target="http://chickasawcountry.com/events/valentines-day-with-kristyn-harris" TargetMode="External"/><Relationship Id="rId580" Type="http://schemas.openxmlformats.org/officeDocument/2006/relationships/hyperlink" Target="https://twitter.com/" TargetMode="External"/><Relationship Id="rId801" Type="http://schemas.openxmlformats.org/officeDocument/2006/relationships/hyperlink" Target="https://twitter.com/" TargetMode="External"/><Relationship Id="rId1017" Type="http://schemas.openxmlformats.org/officeDocument/2006/relationships/hyperlink" Target="https://twitter.com/" TargetMode="External"/><Relationship Id="rId1224" Type="http://schemas.openxmlformats.org/officeDocument/2006/relationships/hyperlink" Target="https://twitter.com/" TargetMode="External"/><Relationship Id="rId1" Type="http://schemas.openxmlformats.org/officeDocument/2006/relationships/hyperlink" Target="https://t.co/akTcJzKjBJ" TargetMode="External"/><Relationship Id="rId233" Type="http://schemas.openxmlformats.org/officeDocument/2006/relationships/hyperlink" Target="http://whalewisdom.com/schedule13d/view/chickasaw-capital-management-llc-sc-13g-2016-01-26-enlc" TargetMode="External"/><Relationship Id="rId440" Type="http://schemas.openxmlformats.org/officeDocument/2006/relationships/hyperlink" Target="https://twitter.com/okartscouncil/status/690289073093632005" TargetMode="External"/><Relationship Id="rId678" Type="http://schemas.openxmlformats.org/officeDocument/2006/relationships/hyperlink" Target="https://twitter.com/" TargetMode="External"/><Relationship Id="rId885" Type="http://schemas.openxmlformats.org/officeDocument/2006/relationships/hyperlink" Target="https://twitter.com/" TargetMode="External"/><Relationship Id="rId1070" Type="http://schemas.openxmlformats.org/officeDocument/2006/relationships/hyperlink" Target="https://twitter.com/" TargetMode="External"/><Relationship Id="rId28" Type="http://schemas.openxmlformats.org/officeDocument/2006/relationships/hyperlink" Target="http://u.zillow.com/p7Z1bf/" TargetMode="External"/><Relationship Id="rId300" Type="http://schemas.openxmlformats.org/officeDocument/2006/relationships/hyperlink" Target="https://twitter.com/Chickasaw/status/691772770192089091/photo/1" TargetMode="External"/><Relationship Id="rId538" Type="http://schemas.openxmlformats.org/officeDocument/2006/relationships/hyperlink" Target="https://twitter.com/" TargetMode="External"/><Relationship Id="rId745" Type="http://schemas.openxmlformats.org/officeDocument/2006/relationships/hyperlink" Target="https://twitter.com/" TargetMode="External"/><Relationship Id="rId952" Type="http://schemas.openxmlformats.org/officeDocument/2006/relationships/hyperlink" Target="https://twitter.com/" TargetMode="External"/><Relationship Id="rId1168" Type="http://schemas.openxmlformats.org/officeDocument/2006/relationships/hyperlink" Target="https://twitter.com/" TargetMode="External"/><Relationship Id="rId81" Type="http://schemas.openxmlformats.org/officeDocument/2006/relationships/hyperlink" Target="http://locoflirt.datingbuddies.com/lp.html?tw=3726" TargetMode="External"/><Relationship Id="rId177" Type="http://schemas.openxmlformats.org/officeDocument/2006/relationships/hyperlink" Target="https://twitter.com/artesianhotel/status/691278181341470720" TargetMode="External"/><Relationship Id="rId384" Type="http://schemas.openxmlformats.org/officeDocument/2006/relationships/hyperlink" Target="https://a.pgtb.me/qPvpBx" TargetMode="External"/><Relationship Id="rId591" Type="http://schemas.openxmlformats.org/officeDocument/2006/relationships/hyperlink" Target="https://twitter.com/" TargetMode="External"/><Relationship Id="rId605" Type="http://schemas.openxmlformats.org/officeDocument/2006/relationships/hyperlink" Target="https://twitter.com/" TargetMode="External"/><Relationship Id="rId812" Type="http://schemas.openxmlformats.org/officeDocument/2006/relationships/hyperlink" Target="https://twitter.com/" TargetMode="External"/><Relationship Id="rId1028" Type="http://schemas.openxmlformats.org/officeDocument/2006/relationships/hyperlink" Target="https://twitter.com/" TargetMode="External"/><Relationship Id="rId1235" Type="http://schemas.openxmlformats.org/officeDocument/2006/relationships/hyperlink" Target="https://twitter.com/" TargetMode="External"/><Relationship Id="rId244" Type="http://schemas.openxmlformats.org/officeDocument/2006/relationships/hyperlink" Target="http://www.sigalert.com/Map.asp?region=Orlando" TargetMode="External"/><Relationship Id="rId689" Type="http://schemas.openxmlformats.org/officeDocument/2006/relationships/hyperlink" Target="https://twitter.com/" TargetMode="External"/><Relationship Id="rId896" Type="http://schemas.openxmlformats.org/officeDocument/2006/relationships/hyperlink" Target="https://twitter.com/" TargetMode="External"/><Relationship Id="rId1081" Type="http://schemas.openxmlformats.org/officeDocument/2006/relationships/hyperlink" Target="https://twitter.com/" TargetMode="External"/><Relationship Id="rId1302" Type="http://schemas.openxmlformats.org/officeDocument/2006/relationships/hyperlink" Target="https://twitter.com/" TargetMode="External"/><Relationship Id="rId39" Type="http://schemas.openxmlformats.org/officeDocument/2006/relationships/hyperlink" Target="https://www.youtube.com/attribution_link?a=zAvFF74PP6U&amp;u=%2Fwatch%3Fv%3DyJlze4tFirE%26feature%3Dshare" TargetMode="External"/><Relationship Id="rId451" Type="http://schemas.openxmlformats.org/officeDocument/2006/relationships/hyperlink" Target="http://chickasawcountry.com/events/annual-trail-dance-film-festival" TargetMode="External"/><Relationship Id="rId549" Type="http://schemas.openxmlformats.org/officeDocument/2006/relationships/hyperlink" Target="https://twitter.com/" TargetMode="External"/><Relationship Id="rId756" Type="http://schemas.openxmlformats.org/officeDocument/2006/relationships/hyperlink" Target="https://twitter.com/" TargetMode="External"/><Relationship Id="rId1179" Type="http://schemas.openxmlformats.org/officeDocument/2006/relationships/hyperlink" Target="https://twitter.com/" TargetMode="External"/><Relationship Id="rId104" Type="http://schemas.openxmlformats.org/officeDocument/2006/relationships/hyperlink" Target="http://rover.ebay.com/rover/1/711-53200-19255-0/1?ff3=2&amp;toolid=10039&amp;campid=5337389351&amp;item=201507371211&amp;vectorid=229466&amp;lgeo=1" TargetMode="External"/><Relationship Id="rId188" Type="http://schemas.openxmlformats.org/officeDocument/2006/relationships/hyperlink" Target="http://www.medworking.com/physician-jobs/475913.html?" TargetMode="External"/><Relationship Id="rId311" Type="http://schemas.openxmlformats.org/officeDocument/2006/relationships/hyperlink" Target="https://www.facebook.com/adrianne.cooper.16/posts/1559886847666689" TargetMode="External"/><Relationship Id="rId395" Type="http://schemas.openxmlformats.org/officeDocument/2006/relationships/hyperlink" Target="https://chickasaw.net/News/Press-Releases/2014-Press-Releases/Burial-site-of-former-Chickasaw-Gov-Burney-locate.aspx?platform=hootsuite" TargetMode="External"/><Relationship Id="rId409" Type="http://schemas.openxmlformats.org/officeDocument/2006/relationships/hyperlink" Target="https://twitter.com/mixmercantile/status/692342397397831680" TargetMode="External"/><Relationship Id="rId963" Type="http://schemas.openxmlformats.org/officeDocument/2006/relationships/hyperlink" Target="https://twitter.com/" TargetMode="External"/><Relationship Id="rId1039" Type="http://schemas.openxmlformats.org/officeDocument/2006/relationships/hyperlink" Target="https://twitter.com/" TargetMode="External"/><Relationship Id="rId1246" Type="http://schemas.openxmlformats.org/officeDocument/2006/relationships/hyperlink" Target="https://twitter.com/" TargetMode="External"/><Relationship Id="rId92" Type="http://schemas.openxmlformats.org/officeDocument/2006/relationships/hyperlink" Target="https://a.pgtb.me/qPvpBx" TargetMode="External"/><Relationship Id="rId616" Type="http://schemas.openxmlformats.org/officeDocument/2006/relationships/hyperlink" Target="https://twitter.com/" TargetMode="External"/><Relationship Id="rId823" Type="http://schemas.openxmlformats.org/officeDocument/2006/relationships/hyperlink" Target="https://twitter.com/" TargetMode="External"/><Relationship Id="rId255" Type="http://schemas.openxmlformats.org/officeDocument/2006/relationships/hyperlink" Target="http://bit.ly/1PRa19q" TargetMode="External"/><Relationship Id="rId462" Type="http://schemas.openxmlformats.org/officeDocument/2006/relationships/hyperlink" Target="https://twitter.com/adamainstreet/status/692758329576173568" TargetMode="External"/><Relationship Id="rId1092" Type="http://schemas.openxmlformats.org/officeDocument/2006/relationships/hyperlink" Target="https://twitter.com/" TargetMode="External"/><Relationship Id="rId1106" Type="http://schemas.openxmlformats.org/officeDocument/2006/relationships/hyperlink" Target="https://twitter.com/" TargetMode="External"/><Relationship Id="rId1313" Type="http://schemas.openxmlformats.org/officeDocument/2006/relationships/hyperlink" Target="https://twitter.com/" TargetMode="External"/><Relationship Id="rId115" Type="http://schemas.openxmlformats.org/officeDocument/2006/relationships/hyperlink" Target="http://www.simpleweatheralert.com/cgi-bin/weatherdetail.py?l=MS1255E4DB661C.WinterStormWatch.1255E4F8C9F0MS.MEGWSWMEG.ccf2dead023ca4be940eed56bdec93a2&amp;a=028&amp;t=1" TargetMode="External"/><Relationship Id="rId322" Type="http://schemas.openxmlformats.org/officeDocument/2006/relationships/hyperlink" Target="https://www.instagram.com/p/BBEH2qLxxc8/" TargetMode="External"/><Relationship Id="rId767" Type="http://schemas.openxmlformats.org/officeDocument/2006/relationships/hyperlink" Target="https://twitter.com/" TargetMode="External"/><Relationship Id="rId974" Type="http://schemas.openxmlformats.org/officeDocument/2006/relationships/hyperlink" Target="https://twitter.com/" TargetMode="External"/><Relationship Id="rId199" Type="http://schemas.openxmlformats.org/officeDocument/2006/relationships/hyperlink" Target="http://www.simpleweatheralert.com/cgi-bin/weatherdetail.py?l=IA1255E5189500.WinterWeatherAdvisory.1255E527F040IA.ARXWSWARX.db5427bdb5f54d444afeabe5aa4d36ea&amp;a=019&amp;t=1" TargetMode="External"/><Relationship Id="rId627" Type="http://schemas.openxmlformats.org/officeDocument/2006/relationships/hyperlink" Target="https://twitter.com/" TargetMode="External"/><Relationship Id="rId834" Type="http://schemas.openxmlformats.org/officeDocument/2006/relationships/hyperlink" Target="https://twitter.com/" TargetMode="External"/><Relationship Id="rId1257" Type="http://schemas.openxmlformats.org/officeDocument/2006/relationships/hyperlink" Target="https://twitter.com/" TargetMode="External"/><Relationship Id="rId266" Type="http://schemas.openxmlformats.org/officeDocument/2006/relationships/hyperlink" Target="https://www.linkedin.com/pulse/sodexo-seeking-food-production-manager-chickasaw-casino-amy-taylor" TargetMode="External"/><Relationship Id="rId473" Type="http://schemas.openxmlformats.org/officeDocument/2006/relationships/hyperlink" Target="http://www.chickasawfoundation.org/Documents/Scholarship-Application-Supplemental.aspx" TargetMode="External"/><Relationship Id="rId680" Type="http://schemas.openxmlformats.org/officeDocument/2006/relationships/hyperlink" Target="https://twitter.com/" TargetMode="External"/><Relationship Id="rId901" Type="http://schemas.openxmlformats.org/officeDocument/2006/relationships/hyperlink" Target="https://twitter.com/" TargetMode="External"/><Relationship Id="rId1117" Type="http://schemas.openxmlformats.org/officeDocument/2006/relationships/hyperlink" Target="https://twitter.com/" TargetMode="External"/><Relationship Id="rId1324" Type="http://schemas.openxmlformats.org/officeDocument/2006/relationships/hyperlink" Target="https://twitter.com/" TargetMode="External"/><Relationship Id="rId30" Type="http://schemas.openxmlformats.org/officeDocument/2006/relationships/hyperlink" Target="http://www.beaversbendvacations.com/2015/12/22/food-network-champion-chef-opens-beavers-bend-restaurant/" TargetMode="External"/><Relationship Id="rId126" Type="http://schemas.openxmlformats.org/officeDocument/2006/relationships/hyperlink" Target="http://mesonet.agron.iastate.edu/lsr/" TargetMode="External"/><Relationship Id="rId333" Type="http://schemas.openxmlformats.org/officeDocument/2006/relationships/hyperlink" Target="https://papasplumbers.com/affordable-plumbing-chickasaw-al-affordable-plumbers-in-chickasaw/" TargetMode="External"/><Relationship Id="rId540" Type="http://schemas.openxmlformats.org/officeDocument/2006/relationships/hyperlink" Target="https://twitter.com/" TargetMode="External"/><Relationship Id="rId778" Type="http://schemas.openxmlformats.org/officeDocument/2006/relationships/hyperlink" Target="https://twitter.com/" TargetMode="External"/><Relationship Id="rId985" Type="http://schemas.openxmlformats.org/officeDocument/2006/relationships/hyperlink" Target="https://twitter.com/" TargetMode="External"/><Relationship Id="rId1170" Type="http://schemas.openxmlformats.org/officeDocument/2006/relationships/hyperlink" Target="https://twitter.com/" TargetMode="External"/><Relationship Id="rId638" Type="http://schemas.openxmlformats.org/officeDocument/2006/relationships/hyperlink" Target="https://twitter.com/" TargetMode="External"/><Relationship Id="rId845" Type="http://schemas.openxmlformats.org/officeDocument/2006/relationships/hyperlink" Target="https://twitter.com/" TargetMode="External"/><Relationship Id="rId1030" Type="http://schemas.openxmlformats.org/officeDocument/2006/relationships/hyperlink" Target="https://twitter.com/" TargetMode="External"/><Relationship Id="rId1268" Type="http://schemas.openxmlformats.org/officeDocument/2006/relationships/hyperlink" Target="https://twitter.com/" TargetMode="External"/><Relationship Id="rId277" Type="http://schemas.openxmlformats.org/officeDocument/2006/relationships/hyperlink" Target="http://texashistory.com/product/the-texas-frontier-and-the-butterfield-overland-mail-1858-1861/" TargetMode="External"/><Relationship Id="rId400" Type="http://schemas.openxmlformats.org/officeDocument/2006/relationships/hyperlink" Target="http://www.chickasawcountry.com/nominate-best-of-chickasaw" TargetMode="External"/><Relationship Id="rId484" Type="http://schemas.openxmlformats.org/officeDocument/2006/relationships/hyperlink" Target="https://twitter.com/" TargetMode="External"/><Relationship Id="rId705" Type="http://schemas.openxmlformats.org/officeDocument/2006/relationships/hyperlink" Target="https://twitter.com/" TargetMode="External"/><Relationship Id="rId1128" Type="http://schemas.openxmlformats.org/officeDocument/2006/relationships/hyperlink" Target="https://twitter.com/" TargetMode="External"/><Relationship Id="rId1335" Type="http://schemas.openxmlformats.org/officeDocument/2006/relationships/hyperlink" Target="https://twitter.com/" TargetMode="External"/><Relationship Id="rId137" Type="http://schemas.openxmlformats.org/officeDocument/2006/relationships/hyperlink" Target="https://twitter.com/insiderlou/status/690602083888828416" TargetMode="External"/><Relationship Id="rId344" Type="http://schemas.openxmlformats.org/officeDocument/2006/relationships/hyperlink" Target="https://www.google.com/url?rct=j&amp;sa=t&amp;url=http://www.thecallnews.com/102735/1592/general-newsnew-chickasaw-superintendent-012816&amp;ct=ga&amp;cd=CAIyGjk1NmUxYzc1MTI4MWI4NDY6Y29tOmVuOlVT&amp;usg=AFQjCNEAqLa4-nQwfcy2_zCmj1nv2NAb4Q&amp;utm_source=twitterfeed&amp;utm_medium=twitter" TargetMode="External"/><Relationship Id="rId691" Type="http://schemas.openxmlformats.org/officeDocument/2006/relationships/hyperlink" Target="https://twitter.com/" TargetMode="External"/><Relationship Id="rId789" Type="http://schemas.openxmlformats.org/officeDocument/2006/relationships/hyperlink" Target="https://twitter.com/" TargetMode="External"/><Relationship Id="rId912" Type="http://schemas.openxmlformats.org/officeDocument/2006/relationships/hyperlink" Target="https://twitter.com/" TargetMode="External"/><Relationship Id="rId996" Type="http://schemas.openxmlformats.org/officeDocument/2006/relationships/hyperlink" Target="https://twitter.com/" TargetMode="External"/><Relationship Id="rId41" Type="http://schemas.openxmlformats.org/officeDocument/2006/relationships/hyperlink" Target="http://paper.li/MarySarahMusic/1325947961?edition_id=df1fe5f0-be57-11e5-bdcf-0cc47a0d1605" TargetMode="External"/><Relationship Id="rId551" Type="http://schemas.openxmlformats.org/officeDocument/2006/relationships/hyperlink" Target="https://twitter.com/" TargetMode="External"/><Relationship Id="rId649" Type="http://schemas.openxmlformats.org/officeDocument/2006/relationships/hyperlink" Target="https://twitter.com/" TargetMode="External"/><Relationship Id="rId856" Type="http://schemas.openxmlformats.org/officeDocument/2006/relationships/hyperlink" Target="https://twitter.com/" TargetMode="External"/><Relationship Id="rId1181" Type="http://schemas.openxmlformats.org/officeDocument/2006/relationships/hyperlink" Target="https://twitter.com/" TargetMode="External"/><Relationship Id="rId1279" Type="http://schemas.openxmlformats.org/officeDocument/2006/relationships/hyperlink" Target="https://twitter.com/" TargetMode="External"/><Relationship Id="rId190" Type="http://schemas.openxmlformats.org/officeDocument/2006/relationships/hyperlink" Target="http://linkis.com/www.scoop.it/t/nativ/P9DFf" TargetMode="External"/><Relationship Id="rId204" Type="http://schemas.openxmlformats.org/officeDocument/2006/relationships/hyperlink" Target="http://weatherhop.com/warnings/56a53c904a55b38d77000002" TargetMode="External"/><Relationship Id="rId288" Type="http://schemas.openxmlformats.org/officeDocument/2006/relationships/hyperlink" Target="http://chickasaw.net/Services/Higher-Education-Grants-Scholarships-Incentives.aspx" TargetMode="External"/><Relationship Id="rId411" Type="http://schemas.openxmlformats.org/officeDocument/2006/relationships/hyperlink" Target="http://chickasawcountry.com/bowl-time-in-chickasaw-country" TargetMode="External"/><Relationship Id="rId509" Type="http://schemas.openxmlformats.org/officeDocument/2006/relationships/hyperlink" Target="https://twitter.com/" TargetMode="External"/><Relationship Id="rId1041" Type="http://schemas.openxmlformats.org/officeDocument/2006/relationships/hyperlink" Target="https://twitter.com/" TargetMode="External"/><Relationship Id="rId1139" Type="http://schemas.openxmlformats.org/officeDocument/2006/relationships/hyperlink" Target="https://twitter.com/" TargetMode="External"/><Relationship Id="rId1346" Type="http://schemas.openxmlformats.org/officeDocument/2006/relationships/hyperlink" Target="https://twitter.com/" TargetMode="External"/><Relationship Id="rId495" Type="http://schemas.openxmlformats.org/officeDocument/2006/relationships/hyperlink" Target="https://twitter.com/" TargetMode="External"/><Relationship Id="rId716" Type="http://schemas.openxmlformats.org/officeDocument/2006/relationships/hyperlink" Target="https://twitter.com/" TargetMode="External"/><Relationship Id="rId923" Type="http://schemas.openxmlformats.org/officeDocument/2006/relationships/hyperlink" Target="https://twitter.com/" TargetMode="External"/><Relationship Id="rId52" Type="http://schemas.openxmlformats.org/officeDocument/2006/relationships/hyperlink" Target="http://www.redlakenationnews.com/story/2016/01/20/news/chickasaw-bowyer-lives-off-the-grid-despite-notoriety/43038.html" TargetMode="External"/><Relationship Id="rId148" Type="http://schemas.openxmlformats.org/officeDocument/2006/relationships/hyperlink" Target="http://www.whitewolfpack.com/2014/09/qorianka-kilcher-graham-greene-cast-in.html" TargetMode="External"/><Relationship Id="rId355" Type="http://schemas.openxmlformats.org/officeDocument/2006/relationships/hyperlink" Target="http://chickasawcountry.com/" TargetMode="External"/><Relationship Id="rId562" Type="http://schemas.openxmlformats.org/officeDocument/2006/relationships/hyperlink" Target="https://twitter.com/" TargetMode="External"/><Relationship Id="rId1192" Type="http://schemas.openxmlformats.org/officeDocument/2006/relationships/hyperlink" Target="https://twitter.com/" TargetMode="External"/><Relationship Id="rId1206" Type="http://schemas.openxmlformats.org/officeDocument/2006/relationships/hyperlink" Target="https://twitter.com/" TargetMode="External"/><Relationship Id="rId215" Type="http://schemas.openxmlformats.org/officeDocument/2006/relationships/hyperlink" Target="https://twitter.com/Chickasaw/status/691668945934422016" TargetMode="External"/><Relationship Id="rId422" Type="http://schemas.openxmlformats.org/officeDocument/2006/relationships/hyperlink" Target="http://chickasawcountry.com/events/chisholm-trail-heritage-center-presents-our-people-our-land-our-images-exhibit" TargetMode="External"/><Relationship Id="rId867" Type="http://schemas.openxmlformats.org/officeDocument/2006/relationships/hyperlink" Target="https://twitter.com/" TargetMode="External"/><Relationship Id="rId1052" Type="http://schemas.openxmlformats.org/officeDocument/2006/relationships/hyperlink" Target="https://twitter.com/" TargetMode="External"/><Relationship Id="rId299" Type="http://schemas.openxmlformats.org/officeDocument/2006/relationships/hyperlink" Target="http://chickasawcountry.com/blog/flavors-of-chickasaw-country-sweet-manna-bakery" TargetMode="External"/><Relationship Id="rId727" Type="http://schemas.openxmlformats.org/officeDocument/2006/relationships/hyperlink" Target="https://twitter.com/" TargetMode="External"/><Relationship Id="rId934" Type="http://schemas.openxmlformats.org/officeDocument/2006/relationships/hyperlink" Target="https://twitter.com/" TargetMode="External"/><Relationship Id="rId1357" Type="http://schemas.openxmlformats.org/officeDocument/2006/relationships/comments" Target="../comments1.xml"/><Relationship Id="rId63" Type="http://schemas.openxmlformats.org/officeDocument/2006/relationships/hyperlink" Target="http://djournal.com/news/investigation-results-in-several-drug-related-arrests/?platform=hootsuite" TargetMode="External"/><Relationship Id="rId159" Type="http://schemas.openxmlformats.org/officeDocument/2006/relationships/hyperlink" Target="https://www.chickasaw.tv/history/video/te-ata-a-judylee-oliva-production" TargetMode="External"/><Relationship Id="rId366" Type="http://schemas.openxmlformats.org/officeDocument/2006/relationships/hyperlink" Target="http://www.chickasawcountry.com/nominate-best-of-chickasaw" TargetMode="External"/><Relationship Id="rId573" Type="http://schemas.openxmlformats.org/officeDocument/2006/relationships/hyperlink" Target="https://twitter.com/" TargetMode="External"/><Relationship Id="rId780" Type="http://schemas.openxmlformats.org/officeDocument/2006/relationships/hyperlink" Target="https://twitter.com/" TargetMode="External"/><Relationship Id="rId1217" Type="http://schemas.openxmlformats.org/officeDocument/2006/relationships/hyperlink" Target="https://twitter.com/" TargetMode="External"/><Relationship Id="rId226" Type="http://schemas.openxmlformats.org/officeDocument/2006/relationships/hyperlink" Target="http://dadspestcontrol.com/mosquito-control-chickasaw-county-mississippi-mosquito-treatment/" TargetMode="External"/><Relationship Id="rId433" Type="http://schemas.openxmlformats.org/officeDocument/2006/relationships/hyperlink" Target="http://chickasawcountry.com/events/red-river-showdown" TargetMode="External"/><Relationship Id="rId878" Type="http://schemas.openxmlformats.org/officeDocument/2006/relationships/hyperlink" Target="https://twitter.com/" TargetMode="External"/><Relationship Id="rId1063" Type="http://schemas.openxmlformats.org/officeDocument/2006/relationships/hyperlink" Target="https://twitter.com/" TargetMode="External"/><Relationship Id="rId1270" Type="http://schemas.openxmlformats.org/officeDocument/2006/relationships/hyperlink" Target="https://twitter.com/" TargetMode="External"/><Relationship Id="rId640" Type="http://schemas.openxmlformats.org/officeDocument/2006/relationships/hyperlink" Target="https://twitter.com/" TargetMode="External"/><Relationship Id="rId738" Type="http://schemas.openxmlformats.org/officeDocument/2006/relationships/hyperlink" Target="https://twitter.com/" TargetMode="External"/><Relationship Id="rId945" Type="http://schemas.openxmlformats.org/officeDocument/2006/relationships/hyperlink" Target="https://twitter.com/" TargetMode="External"/><Relationship Id="rId74" Type="http://schemas.openxmlformats.org/officeDocument/2006/relationships/hyperlink" Target="http://chickasaw.net/News/Press-Releases/2016-Press-Releases/Chickasaw-bowyer-lives-off-the-grid-despite-notori.aspx" TargetMode="External"/><Relationship Id="rId377" Type="http://schemas.openxmlformats.org/officeDocument/2006/relationships/hyperlink" Target="http://chickasawcountry.com/events/the-goddard-center-presents-puccini-s-turandot" TargetMode="External"/><Relationship Id="rId500" Type="http://schemas.openxmlformats.org/officeDocument/2006/relationships/hyperlink" Target="https://twitter.com/" TargetMode="External"/><Relationship Id="rId584" Type="http://schemas.openxmlformats.org/officeDocument/2006/relationships/hyperlink" Target="https://twitter.com/" TargetMode="External"/><Relationship Id="rId805" Type="http://schemas.openxmlformats.org/officeDocument/2006/relationships/hyperlink" Target="https://twitter.com/" TargetMode="External"/><Relationship Id="rId1130" Type="http://schemas.openxmlformats.org/officeDocument/2006/relationships/hyperlink" Target="https://twitter.com/" TargetMode="External"/><Relationship Id="rId1228" Type="http://schemas.openxmlformats.org/officeDocument/2006/relationships/hyperlink" Target="https://twitter.com/" TargetMode="External"/><Relationship Id="rId5" Type="http://schemas.openxmlformats.org/officeDocument/2006/relationships/hyperlink" Target="https://pinterest.com/pin/574209021220323088/" TargetMode="External"/><Relationship Id="rId237" Type="http://schemas.openxmlformats.org/officeDocument/2006/relationships/hyperlink" Target="http://www.youtube.com/watch?v=_rMVxgY4atM" TargetMode="External"/><Relationship Id="rId791" Type="http://schemas.openxmlformats.org/officeDocument/2006/relationships/hyperlink" Target="https://twitter.com/" TargetMode="External"/><Relationship Id="rId889" Type="http://schemas.openxmlformats.org/officeDocument/2006/relationships/hyperlink" Target="https://twitter.com/" TargetMode="External"/><Relationship Id="rId1074" Type="http://schemas.openxmlformats.org/officeDocument/2006/relationships/hyperlink" Target="https://twitter.com/" TargetMode="External"/><Relationship Id="rId444" Type="http://schemas.openxmlformats.org/officeDocument/2006/relationships/hyperlink" Target="http://chickasawcountry.com/bowl-time-in-chickasaw-country" TargetMode="External"/><Relationship Id="rId651" Type="http://schemas.openxmlformats.org/officeDocument/2006/relationships/hyperlink" Target="https://twitter.com/" TargetMode="External"/><Relationship Id="rId749" Type="http://schemas.openxmlformats.org/officeDocument/2006/relationships/hyperlink" Target="https://twitter.com/" TargetMode="External"/><Relationship Id="rId1281" Type="http://schemas.openxmlformats.org/officeDocument/2006/relationships/hyperlink" Target="https://twitter.com/" TargetMode="External"/><Relationship Id="rId290" Type="http://schemas.openxmlformats.org/officeDocument/2006/relationships/hyperlink" Target="http://chickasawkids.com/" TargetMode="External"/><Relationship Id="rId304" Type="http://schemas.openxmlformats.org/officeDocument/2006/relationships/hyperlink" Target="http://chickasawcountry.com/bowl-time-in-chickasaw-country" TargetMode="External"/><Relationship Id="rId388" Type="http://schemas.openxmlformats.org/officeDocument/2006/relationships/hyperlink" Target="https://a.pgtb.me/qPvpBx" TargetMode="External"/><Relationship Id="rId511" Type="http://schemas.openxmlformats.org/officeDocument/2006/relationships/hyperlink" Target="https://twitter.com/" TargetMode="External"/><Relationship Id="rId609" Type="http://schemas.openxmlformats.org/officeDocument/2006/relationships/hyperlink" Target="https://twitter.com/" TargetMode="External"/><Relationship Id="rId956" Type="http://schemas.openxmlformats.org/officeDocument/2006/relationships/hyperlink" Target="https://twitter.com/" TargetMode="External"/><Relationship Id="rId1141" Type="http://schemas.openxmlformats.org/officeDocument/2006/relationships/hyperlink" Target="https://twitter.com/" TargetMode="External"/><Relationship Id="rId1239" Type="http://schemas.openxmlformats.org/officeDocument/2006/relationships/hyperlink" Target="https://twitter.com/" TargetMode="External"/><Relationship Id="rId85" Type="http://schemas.openxmlformats.org/officeDocument/2006/relationships/hyperlink" Target="http://chickasawkids.com/" TargetMode="External"/><Relationship Id="rId150" Type="http://schemas.openxmlformats.org/officeDocument/2006/relationships/hyperlink" Target="http://tinyurl.com/nospam.php?id=hl5qujf" TargetMode="External"/><Relationship Id="rId595" Type="http://schemas.openxmlformats.org/officeDocument/2006/relationships/hyperlink" Target="https://twitter.com/" TargetMode="External"/><Relationship Id="rId816" Type="http://schemas.openxmlformats.org/officeDocument/2006/relationships/hyperlink" Target="https://twitter.com/" TargetMode="External"/><Relationship Id="rId1001" Type="http://schemas.openxmlformats.org/officeDocument/2006/relationships/hyperlink" Target="https://twitter.com/" TargetMode="External"/><Relationship Id="rId248" Type="http://schemas.openxmlformats.org/officeDocument/2006/relationships/hyperlink" Target="http://fniq.a.boysofts.com/IHw" TargetMode="External"/><Relationship Id="rId455" Type="http://schemas.openxmlformats.org/officeDocument/2006/relationships/hyperlink" Target="http://chickasawcountry.com/shop/the-stuff-shoppe" TargetMode="External"/><Relationship Id="rId662" Type="http://schemas.openxmlformats.org/officeDocument/2006/relationships/hyperlink" Target="https://twitter.com/" TargetMode="External"/><Relationship Id="rId1085" Type="http://schemas.openxmlformats.org/officeDocument/2006/relationships/hyperlink" Target="https://twitter.com/" TargetMode="External"/><Relationship Id="rId1292" Type="http://schemas.openxmlformats.org/officeDocument/2006/relationships/hyperlink" Target="https://twitter.com/" TargetMode="External"/><Relationship Id="rId1306" Type="http://schemas.openxmlformats.org/officeDocument/2006/relationships/hyperlink" Target="https://twitter.com/" TargetMode="External"/><Relationship Id="rId12" Type="http://schemas.openxmlformats.org/officeDocument/2006/relationships/hyperlink" Target="https://tggstaffing.catsone.com/careers/index.php?m=portal&amp;a=details&amp;jobOrderID=6588396" TargetMode="External"/><Relationship Id="rId108" Type="http://schemas.openxmlformats.org/officeDocument/2006/relationships/hyperlink" Target="http://www.simpleweatheralert.com/cgi-bin/weatherdetail.py?l=MS1255E4CD8114.WinterStormWatch.1255E4F854C0MS.MEGWSWMEG.0a589924dc03281cc000660f8af5ff87&amp;a=997&amp;t=1" TargetMode="External"/><Relationship Id="rId315" Type="http://schemas.openxmlformats.org/officeDocument/2006/relationships/hyperlink" Target="http://www.har.com/u/961a8943" TargetMode="External"/><Relationship Id="rId522" Type="http://schemas.openxmlformats.org/officeDocument/2006/relationships/hyperlink" Target="https://twitter.com/" TargetMode="External"/><Relationship Id="rId967" Type="http://schemas.openxmlformats.org/officeDocument/2006/relationships/hyperlink" Target="https://twitter.com/" TargetMode="External"/><Relationship Id="rId1152" Type="http://schemas.openxmlformats.org/officeDocument/2006/relationships/hyperlink" Target="https://twitter.com/" TargetMode="External"/><Relationship Id="rId96" Type="http://schemas.openxmlformats.org/officeDocument/2006/relationships/hyperlink" Target="http://www.wave3.com/story/31018127/death-investigation-underway-in-chickasaw-neighborhood" TargetMode="External"/><Relationship Id="rId161" Type="http://schemas.openxmlformats.org/officeDocument/2006/relationships/hyperlink" Target="http://www.alabamadui-attorney.com/2016/01/dui-attorney-chickasaw-alabama-dui-lawyer-help-chickasaw-al-drunk-driving-arrest/?utm_content=buffera9ca6&amp;utm_medium=social&amp;utm_source=twitter.com&amp;utm_campaign=buffer" TargetMode="External"/><Relationship Id="rId399" Type="http://schemas.openxmlformats.org/officeDocument/2006/relationships/hyperlink" Target="http://chickasawcountry.com/" TargetMode="External"/><Relationship Id="rId827" Type="http://schemas.openxmlformats.org/officeDocument/2006/relationships/hyperlink" Target="https://twitter.com/" TargetMode="External"/><Relationship Id="rId1012" Type="http://schemas.openxmlformats.org/officeDocument/2006/relationships/hyperlink" Target="https://twitter.com/" TargetMode="External"/><Relationship Id="rId259" Type="http://schemas.openxmlformats.org/officeDocument/2006/relationships/hyperlink" Target="http://journalrecord.com/2016/01/26/done-deal-okc-council-accepts-chickasaw-offer-to-finish-run-museum-general-news/?platform=hootsuite" TargetMode="External"/><Relationship Id="rId466" Type="http://schemas.openxmlformats.org/officeDocument/2006/relationships/hyperlink" Target="http://chickasaw.net/News/Press-Releases/2016-Press-Releases/The-Chickasaw-Cultural-Center-will-host-the-Ofi-To.aspx?platform=hootsuite" TargetMode="External"/><Relationship Id="rId673" Type="http://schemas.openxmlformats.org/officeDocument/2006/relationships/hyperlink" Target="https://twitter.com/" TargetMode="External"/><Relationship Id="rId880" Type="http://schemas.openxmlformats.org/officeDocument/2006/relationships/hyperlink" Target="https://twitter.com/" TargetMode="External"/><Relationship Id="rId1096" Type="http://schemas.openxmlformats.org/officeDocument/2006/relationships/hyperlink" Target="https://twitter.com/" TargetMode="External"/><Relationship Id="rId1317" Type="http://schemas.openxmlformats.org/officeDocument/2006/relationships/hyperlink" Target="https://twitter.com/" TargetMode="External"/><Relationship Id="rId23" Type="http://schemas.openxmlformats.org/officeDocument/2006/relationships/hyperlink" Target="https://www.chickasaw.net/Our-Nation/Culture/Beliefs/Legends.aspx" TargetMode="External"/><Relationship Id="rId119" Type="http://schemas.openxmlformats.org/officeDocument/2006/relationships/hyperlink" Target="http://www.simpleweatheralert.com/cgi-bin/weatherdetail.py?l=MS1255E4EAA794.WinterWeatherAdvisory.1255E4F854C0MS.MEGWSWMEG.2ce651cca5f1bce74b3f31f17dcdbfe1&amp;a=028&amp;t=1" TargetMode="External"/><Relationship Id="rId326" Type="http://schemas.openxmlformats.org/officeDocument/2006/relationships/hyperlink" Target="http://www.wcbi.com/local-news/video-chickasaw-county-in-line-for-funding-for-tornado-shelters/" TargetMode="External"/><Relationship Id="rId533" Type="http://schemas.openxmlformats.org/officeDocument/2006/relationships/hyperlink" Target="https://twitter.com/" TargetMode="External"/><Relationship Id="rId978" Type="http://schemas.openxmlformats.org/officeDocument/2006/relationships/hyperlink" Target="https://twitter.com/" TargetMode="External"/><Relationship Id="rId1163" Type="http://schemas.openxmlformats.org/officeDocument/2006/relationships/hyperlink" Target="https://twitter.com/" TargetMode="External"/><Relationship Id="rId740" Type="http://schemas.openxmlformats.org/officeDocument/2006/relationships/hyperlink" Target="https://twitter.com/" TargetMode="External"/><Relationship Id="rId838" Type="http://schemas.openxmlformats.org/officeDocument/2006/relationships/hyperlink" Target="https://twitter.com/" TargetMode="External"/><Relationship Id="rId1023" Type="http://schemas.openxmlformats.org/officeDocument/2006/relationships/hyperlink" Target="https://twitter.com/" TargetMode="External"/><Relationship Id="rId172" Type="http://schemas.openxmlformats.org/officeDocument/2006/relationships/hyperlink" Target="http://paper.li/vacshackcom/1319541231?edition_id=ab81c780-c28b-11e5-881a-0cc47a0d164b" TargetMode="External"/><Relationship Id="rId477" Type="http://schemas.openxmlformats.org/officeDocument/2006/relationships/hyperlink" Target="https://chickasaw.net/News/Press-Releases/2014-Press-Releases/Burial-site-of-former-Chickasaw-Gov-Burney-locate.aspx?platform=hootsuite" TargetMode="External"/><Relationship Id="rId600" Type="http://schemas.openxmlformats.org/officeDocument/2006/relationships/hyperlink" Target="https://twitter.com/" TargetMode="External"/><Relationship Id="rId684" Type="http://schemas.openxmlformats.org/officeDocument/2006/relationships/hyperlink" Target="https://twitter.com/" TargetMode="External"/><Relationship Id="rId1230" Type="http://schemas.openxmlformats.org/officeDocument/2006/relationships/hyperlink" Target="https://twitter.com/" TargetMode="External"/><Relationship Id="rId1328" Type="http://schemas.openxmlformats.org/officeDocument/2006/relationships/hyperlink" Target="https://twitter.com/" TargetMode="External"/><Relationship Id="rId337" Type="http://schemas.openxmlformats.org/officeDocument/2006/relationships/hyperlink" Target="https://www.linkedin.com/pulse/sodexo-seeking-food-production-manager-chickasaw-casino-amy-taylor" TargetMode="External"/><Relationship Id="rId891" Type="http://schemas.openxmlformats.org/officeDocument/2006/relationships/hyperlink" Target="https://twitter.com/" TargetMode="External"/><Relationship Id="rId905" Type="http://schemas.openxmlformats.org/officeDocument/2006/relationships/hyperlink" Target="https://twitter.com/" TargetMode="External"/><Relationship Id="rId989" Type="http://schemas.openxmlformats.org/officeDocument/2006/relationships/hyperlink" Target="https://twitter.com/" TargetMode="External"/><Relationship Id="rId34" Type="http://schemas.openxmlformats.org/officeDocument/2006/relationships/hyperlink" Target="http://www.kwwl.com/story/31006363/2016/01/19/dot-lane-closed-on-us-18hwy-63-following-2-vehicle-crash?utm_medium=social&amp;utm_source=twitter_kwwl" TargetMode="External"/><Relationship Id="rId544" Type="http://schemas.openxmlformats.org/officeDocument/2006/relationships/hyperlink" Target="https://twitter.com/" TargetMode="External"/><Relationship Id="rId751" Type="http://schemas.openxmlformats.org/officeDocument/2006/relationships/hyperlink" Target="https://twitter.com/" TargetMode="External"/><Relationship Id="rId849" Type="http://schemas.openxmlformats.org/officeDocument/2006/relationships/hyperlink" Target="https://twitter.com/" TargetMode="External"/><Relationship Id="rId1174" Type="http://schemas.openxmlformats.org/officeDocument/2006/relationships/hyperlink" Target="https://twitter.com/" TargetMode="External"/><Relationship Id="rId183" Type="http://schemas.openxmlformats.org/officeDocument/2006/relationships/hyperlink" Target="http://www.medworking.com/physician-jobs/478329.html?" TargetMode="External"/><Relationship Id="rId390" Type="http://schemas.openxmlformats.org/officeDocument/2006/relationships/hyperlink" Target="https://a.pgtb.me/qPvpBx" TargetMode="External"/><Relationship Id="rId404" Type="http://schemas.openxmlformats.org/officeDocument/2006/relationships/hyperlink" Target="http://chickasawcountry.com/events/ofi-tohbi-exhibit" TargetMode="External"/><Relationship Id="rId611" Type="http://schemas.openxmlformats.org/officeDocument/2006/relationships/hyperlink" Target="https://twitter.com/" TargetMode="External"/><Relationship Id="rId1034" Type="http://schemas.openxmlformats.org/officeDocument/2006/relationships/hyperlink" Target="https://twitter.com/" TargetMode="External"/><Relationship Id="rId1241" Type="http://schemas.openxmlformats.org/officeDocument/2006/relationships/hyperlink" Target="https://twitter.com/" TargetMode="External"/><Relationship Id="rId1339" Type="http://schemas.openxmlformats.org/officeDocument/2006/relationships/hyperlink" Target="https://twitter.com/" TargetMode="External"/><Relationship Id="rId250" Type="http://schemas.openxmlformats.org/officeDocument/2006/relationships/hyperlink" Target="http://www.nhtrib.com/news/article_738f7b02-c05f-11e5-94bc-4f140e6eb3b9.html" TargetMode="External"/><Relationship Id="rId488" Type="http://schemas.openxmlformats.org/officeDocument/2006/relationships/hyperlink" Target="https://twitter.com/" TargetMode="External"/><Relationship Id="rId695" Type="http://schemas.openxmlformats.org/officeDocument/2006/relationships/hyperlink" Target="https://twitter.com/" TargetMode="External"/><Relationship Id="rId709" Type="http://schemas.openxmlformats.org/officeDocument/2006/relationships/hyperlink" Target="https://twitter.com/" TargetMode="External"/><Relationship Id="rId916" Type="http://schemas.openxmlformats.org/officeDocument/2006/relationships/hyperlink" Target="https://twitter.com/" TargetMode="External"/><Relationship Id="rId1101" Type="http://schemas.openxmlformats.org/officeDocument/2006/relationships/hyperlink" Target="https://twitter.com/" TargetMode="External"/><Relationship Id="rId45" Type="http://schemas.openxmlformats.org/officeDocument/2006/relationships/hyperlink" Target="http://dlvr.it/DKl65G" TargetMode="External"/><Relationship Id="rId110" Type="http://schemas.openxmlformats.org/officeDocument/2006/relationships/hyperlink" Target="http://www.simpleweatheralert.com/cgi-bin/weatherdetail.py?l=MS1255E4DD09A4.WinterWeatherAdvisory.1255E4F93F20MS.MEGWSWMEG.11e06bf123fe83fc656bcb1cb06a43d6&amp;a=997&amp;t=1" TargetMode="External"/><Relationship Id="rId348" Type="http://schemas.openxmlformats.org/officeDocument/2006/relationships/hyperlink" Target="https://www.chickasaw.net/Our-Nation/Culture/Beliefs/Legends.aspx" TargetMode="External"/><Relationship Id="rId555" Type="http://schemas.openxmlformats.org/officeDocument/2006/relationships/hyperlink" Target="https://twitter.com/" TargetMode="External"/><Relationship Id="rId762" Type="http://schemas.openxmlformats.org/officeDocument/2006/relationships/hyperlink" Target="https://twitter.com/" TargetMode="External"/><Relationship Id="rId1185" Type="http://schemas.openxmlformats.org/officeDocument/2006/relationships/hyperlink" Target="https://twitter.com/" TargetMode="External"/><Relationship Id="rId194" Type="http://schemas.openxmlformats.org/officeDocument/2006/relationships/hyperlink" Target="https://twitter.com/rollbluntss/status/691451056291758080" TargetMode="External"/><Relationship Id="rId208" Type="http://schemas.openxmlformats.org/officeDocument/2006/relationships/hyperlink" Target="http://wkrg.com/?p=145546" TargetMode="External"/><Relationship Id="rId415" Type="http://schemas.openxmlformats.org/officeDocument/2006/relationships/hyperlink" Target="http://chickasawcountry.com/events/cnra-bald-eagle-watch" TargetMode="External"/><Relationship Id="rId622" Type="http://schemas.openxmlformats.org/officeDocument/2006/relationships/hyperlink" Target="https://twitter.com/" TargetMode="External"/><Relationship Id="rId1045" Type="http://schemas.openxmlformats.org/officeDocument/2006/relationships/hyperlink" Target="https://twitter.com/" TargetMode="External"/><Relationship Id="rId1252" Type="http://schemas.openxmlformats.org/officeDocument/2006/relationships/hyperlink" Target="https://twitter.com/" TargetMode="External"/><Relationship Id="rId261" Type="http://schemas.openxmlformats.org/officeDocument/2006/relationships/hyperlink" Target="http://www.twitlonger.com/show/n_1so83oc" TargetMode="External"/><Relationship Id="rId499" Type="http://schemas.openxmlformats.org/officeDocument/2006/relationships/hyperlink" Target="https://twitter.com/" TargetMode="External"/><Relationship Id="rId927" Type="http://schemas.openxmlformats.org/officeDocument/2006/relationships/hyperlink" Target="https://twitter.com/" TargetMode="External"/><Relationship Id="rId1112" Type="http://schemas.openxmlformats.org/officeDocument/2006/relationships/hyperlink" Target="https://twitter.com/" TargetMode="External"/><Relationship Id="rId56" Type="http://schemas.openxmlformats.org/officeDocument/2006/relationships/hyperlink" Target="http://www.nmscas.com/" TargetMode="External"/><Relationship Id="rId359" Type="http://schemas.openxmlformats.org/officeDocument/2006/relationships/hyperlink" Target="http://www.reddirtreport.com/red-dirt-news/chickasaw-nation-okc-officials-agree-terms-american-indian-cultural-center-and-museum" TargetMode="External"/><Relationship Id="rId566" Type="http://schemas.openxmlformats.org/officeDocument/2006/relationships/hyperlink" Target="https://twitter.com/" TargetMode="External"/><Relationship Id="rId773" Type="http://schemas.openxmlformats.org/officeDocument/2006/relationships/hyperlink" Target="https://twitter.com/" TargetMode="External"/><Relationship Id="rId1196" Type="http://schemas.openxmlformats.org/officeDocument/2006/relationships/hyperlink" Target="https://twitter.com/" TargetMode="External"/><Relationship Id="rId121" Type="http://schemas.openxmlformats.org/officeDocument/2006/relationships/hyperlink" Target="http://click.icptrack.com/icp/relay.php?c=1427603&amp;p=28930&amp;l=16102&amp;destination=http://bit.ly/1KTWZeL" TargetMode="External"/><Relationship Id="rId219" Type="http://schemas.openxmlformats.org/officeDocument/2006/relationships/hyperlink" Target="http://www.newson6.com/category/267187/dynamic-popout-live-stream?webEncoder=http://kwtv-lh.akamaihd.net/z/KWTV_665@91154/manifest.f4m&amp;mobileEncoder=http://kwtv-lh.akamaihd.net/i/KWTV_665@91154/master.m3u8" TargetMode="External"/><Relationship Id="rId426" Type="http://schemas.openxmlformats.org/officeDocument/2006/relationships/hyperlink" Target="http://chickasawcountry.com/" TargetMode="External"/><Relationship Id="rId633" Type="http://schemas.openxmlformats.org/officeDocument/2006/relationships/hyperlink" Target="https://twitter.com/" TargetMode="External"/><Relationship Id="rId980" Type="http://schemas.openxmlformats.org/officeDocument/2006/relationships/hyperlink" Target="https://twitter.com/" TargetMode="External"/><Relationship Id="rId1056" Type="http://schemas.openxmlformats.org/officeDocument/2006/relationships/hyperlink" Target="https://twitter.com/" TargetMode="External"/><Relationship Id="rId1263" Type="http://schemas.openxmlformats.org/officeDocument/2006/relationships/hyperlink" Target="https://twitter.com/" TargetMode="External"/><Relationship Id="rId840" Type="http://schemas.openxmlformats.org/officeDocument/2006/relationships/hyperlink" Target="https://twitter.com/" TargetMode="External"/><Relationship Id="rId938" Type="http://schemas.openxmlformats.org/officeDocument/2006/relationships/hyperlink" Target="https://twitter.com/" TargetMode="External"/><Relationship Id="rId67" Type="http://schemas.openxmlformats.org/officeDocument/2006/relationships/hyperlink" Target="http://www.facebook.com/photo.php?fbid=10153749912450470" TargetMode="External"/><Relationship Id="rId272" Type="http://schemas.openxmlformats.org/officeDocument/2006/relationships/hyperlink" Target="http://rover.ebay.com/rover/1/711-53200-19255-0/1?ff3=2&amp;toolid=10039&amp;campid=5337791526&amp;item=381531767906&amp;vectorid=229466&amp;lgeo=1" TargetMode="External"/><Relationship Id="rId577" Type="http://schemas.openxmlformats.org/officeDocument/2006/relationships/hyperlink" Target="https://twitter.com/" TargetMode="External"/><Relationship Id="rId700" Type="http://schemas.openxmlformats.org/officeDocument/2006/relationships/hyperlink" Target="https://twitter.com/" TargetMode="External"/><Relationship Id="rId1123" Type="http://schemas.openxmlformats.org/officeDocument/2006/relationships/hyperlink" Target="https://twitter.com/" TargetMode="External"/><Relationship Id="rId1330" Type="http://schemas.openxmlformats.org/officeDocument/2006/relationships/hyperlink" Target="https://twitter.com/" TargetMode="External"/><Relationship Id="rId132" Type="http://schemas.openxmlformats.org/officeDocument/2006/relationships/hyperlink" Target="http://mesonet.agron.iastate.edu/vtec/?utm_source=dlvr.it&amp;utm_medium=twitter" TargetMode="External"/><Relationship Id="rId784" Type="http://schemas.openxmlformats.org/officeDocument/2006/relationships/hyperlink" Target="https://twitter.com/" TargetMode="External"/><Relationship Id="rId991" Type="http://schemas.openxmlformats.org/officeDocument/2006/relationships/hyperlink" Target="https://twitter.com/" TargetMode="External"/><Relationship Id="rId1067" Type="http://schemas.openxmlformats.org/officeDocument/2006/relationships/hyperlink" Target="https://twitter.com/" TargetMode="External"/><Relationship Id="rId437" Type="http://schemas.openxmlformats.org/officeDocument/2006/relationships/hyperlink" Target="http://chickasawcountry.com/blog/flavors-of-chickasaw-country-sweet-manna-bakery?token=dbb003157e0500e0dc8c41be32adb59c" TargetMode="External"/><Relationship Id="rId644" Type="http://schemas.openxmlformats.org/officeDocument/2006/relationships/hyperlink" Target="https://twitter.com/" TargetMode="External"/><Relationship Id="rId851" Type="http://schemas.openxmlformats.org/officeDocument/2006/relationships/hyperlink" Target="https://twitter.com/" TargetMode="External"/><Relationship Id="rId1274" Type="http://schemas.openxmlformats.org/officeDocument/2006/relationships/hyperlink" Target="https://twitter.com/" TargetMode="External"/><Relationship Id="rId283" Type="http://schemas.openxmlformats.org/officeDocument/2006/relationships/hyperlink" Target="https://www.facebook.com/photo.php?fbid=963169070386113" TargetMode="External"/><Relationship Id="rId490" Type="http://schemas.openxmlformats.org/officeDocument/2006/relationships/hyperlink" Target="https://twitter.com/" TargetMode="External"/><Relationship Id="rId504" Type="http://schemas.openxmlformats.org/officeDocument/2006/relationships/hyperlink" Target="https://twitter.com/" TargetMode="External"/><Relationship Id="rId711" Type="http://schemas.openxmlformats.org/officeDocument/2006/relationships/hyperlink" Target="https://twitter.com/" TargetMode="External"/><Relationship Id="rId949" Type="http://schemas.openxmlformats.org/officeDocument/2006/relationships/hyperlink" Target="https://twitter.com/" TargetMode="External"/><Relationship Id="rId1134" Type="http://schemas.openxmlformats.org/officeDocument/2006/relationships/hyperlink" Target="https://twitter.com/" TargetMode="External"/><Relationship Id="rId1341" Type="http://schemas.openxmlformats.org/officeDocument/2006/relationships/hyperlink" Target="https://twitter.com/" TargetMode="External"/><Relationship Id="rId78" Type="http://schemas.openxmlformats.org/officeDocument/2006/relationships/hyperlink" Target="http://locoflirt.datingbuddies.com/lp.html?tw=0455" TargetMode="External"/><Relationship Id="rId143" Type="http://schemas.openxmlformats.org/officeDocument/2006/relationships/hyperlink" Target="http://chickasawcountry.com/events/cnra-bald-eagle-watch" TargetMode="External"/><Relationship Id="rId350" Type="http://schemas.openxmlformats.org/officeDocument/2006/relationships/hyperlink" Target="http://chickasaw.net/News/Press-Releases/2016-Press-Releases/Chickasaw-bowyer-lives-off-the-grid-despite-notori.aspx?platform=hootsuite" TargetMode="External"/><Relationship Id="rId588" Type="http://schemas.openxmlformats.org/officeDocument/2006/relationships/hyperlink" Target="https://twitter.com/" TargetMode="External"/><Relationship Id="rId795" Type="http://schemas.openxmlformats.org/officeDocument/2006/relationships/hyperlink" Target="https://twitter.com/" TargetMode="External"/><Relationship Id="rId809" Type="http://schemas.openxmlformats.org/officeDocument/2006/relationships/hyperlink" Target="https://twitter.com/" TargetMode="External"/><Relationship Id="rId1201" Type="http://schemas.openxmlformats.org/officeDocument/2006/relationships/hyperlink" Target="https://twitter.com/" TargetMode="External"/><Relationship Id="rId9" Type="http://schemas.openxmlformats.org/officeDocument/2006/relationships/hyperlink" Target="https://billing.chickasaw.coop/" TargetMode="External"/><Relationship Id="rId210" Type="http://schemas.openxmlformats.org/officeDocument/2006/relationships/hyperlink" Target="http://wkrg.com/?p=145546" TargetMode="External"/><Relationship Id="rId448" Type="http://schemas.openxmlformats.org/officeDocument/2006/relationships/hyperlink" Target="http://chickasawcountry.com/bed-breakfast" TargetMode="External"/><Relationship Id="rId655" Type="http://schemas.openxmlformats.org/officeDocument/2006/relationships/hyperlink" Target="https://twitter.com/" TargetMode="External"/><Relationship Id="rId862" Type="http://schemas.openxmlformats.org/officeDocument/2006/relationships/hyperlink" Target="https://twitter.com/" TargetMode="External"/><Relationship Id="rId1078" Type="http://schemas.openxmlformats.org/officeDocument/2006/relationships/hyperlink" Target="https://twitter.com/" TargetMode="External"/><Relationship Id="rId1285" Type="http://schemas.openxmlformats.org/officeDocument/2006/relationships/hyperlink" Target="https://twitter.com/" TargetMode="External"/><Relationship Id="rId294" Type="http://schemas.openxmlformats.org/officeDocument/2006/relationships/hyperlink" Target="https://www.waze.com/en/irregular_traffic?bbox=-81.269,28.498,-81.269,28.510&amp;id=1803867423&amp;env=usa&amp;referrer=utm_source=auto_tweets&amp;utm_medium=WazeTrafficORL" TargetMode="External"/><Relationship Id="rId308" Type="http://schemas.openxmlformats.org/officeDocument/2006/relationships/hyperlink" Target="http://www.reddirtreport.com/red-dirt-news/chickasaw-nation-okc-officials-agree-terms-american-indian-cultural-center-and-museum" TargetMode="External"/><Relationship Id="rId515" Type="http://schemas.openxmlformats.org/officeDocument/2006/relationships/hyperlink" Target="https://twitter.com/" TargetMode="External"/><Relationship Id="rId722" Type="http://schemas.openxmlformats.org/officeDocument/2006/relationships/hyperlink" Target="https://twitter.com/" TargetMode="External"/><Relationship Id="rId1145" Type="http://schemas.openxmlformats.org/officeDocument/2006/relationships/hyperlink" Target="https://twitter.com/" TargetMode="External"/><Relationship Id="rId1352" Type="http://schemas.openxmlformats.org/officeDocument/2006/relationships/hyperlink" Target="https://twitter.com/" TargetMode="External"/><Relationship Id="rId89" Type="http://schemas.openxmlformats.org/officeDocument/2006/relationships/hyperlink" Target="http://www.careerarc.com/job-listing/citi-trends-jobs-store-sales-associate-chickasaw-al-16358957?campaign_id=3520&amp;src=1&amp;utm_campaign=TW01&amp;utm_medium=TW&amp;utm_source=JC" TargetMode="External"/><Relationship Id="rId154" Type="http://schemas.openxmlformats.org/officeDocument/2006/relationships/hyperlink" Target="https://a.pgtb.me/qPvpBx" TargetMode="External"/><Relationship Id="rId361" Type="http://schemas.openxmlformats.org/officeDocument/2006/relationships/hyperlink" Target="http://www.reddirtreport.com/red-dirt-news/chickasaw-nation-okc-officials-agree-terms-american-indian-cultural-center-and-museum" TargetMode="External"/><Relationship Id="rId599" Type="http://schemas.openxmlformats.org/officeDocument/2006/relationships/hyperlink" Target="https://twitter.com/" TargetMode="External"/><Relationship Id="rId1005" Type="http://schemas.openxmlformats.org/officeDocument/2006/relationships/hyperlink" Target="https://twitter.com/" TargetMode="External"/><Relationship Id="rId1212" Type="http://schemas.openxmlformats.org/officeDocument/2006/relationships/hyperlink" Target="https://twitter.com/" TargetMode="External"/><Relationship Id="rId459" Type="http://schemas.openxmlformats.org/officeDocument/2006/relationships/hyperlink" Target="http://chickasawcountry.com/events/ultimate-calf-roping-in-duncan" TargetMode="External"/><Relationship Id="rId666" Type="http://schemas.openxmlformats.org/officeDocument/2006/relationships/hyperlink" Target="https://twitter.com/" TargetMode="External"/><Relationship Id="rId873" Type="http://schemas.openxmlformats.org/officeDocument/2006/relationships/hyperlink" Target="https://twitter.com/" TargetMode="External"/><Relationship Id="rId1089" Type="http://schemas.openxmlformats.org/officeDocument/2006/relationships/hyperlink" Target="https://twitter.com/" TargetMode="External"/><Relationship Id="rId1296" Type="http://schemas.openxmlformats.org/officeDocument/2006/relationships/hyperlink" Target="https://twitter.com/" TargetMode="External"/><Relationship Id="rId16" Type="http://schemas.openxmlformats.org/officeDocument/2006/relationships/hyperlink" Target="https://tggstaffing.catsone.com/careers/index.php?m=portal&amp;a=details&amp;jobOrderID=6588408" TargetMode="External"/><Relationship Id="rId221" Type="http://schemas.openxmlformats.org/officeDocument/2006/relationships/hyperlink" Target="http://www.newson6.com/category/267187/dynamic-popout-live-stream?webEncoder=http://kwtv-lh.akamaihd.net/z/KWTV_665@91154/manifest.f4m&amp;mobileEncoder=http://kwtv-lh.akamaihd.net/i/KWTV_665@91154/master.m3u8" TargetMode="External"/><Relationship Id="rId319" Type="http://schemas.openxmlformats.org/officeDocument/2006/relationships/hyperlink" Target="http://www.pressreleasepoint.com/chickasaw-nation-student-art-program-supports-growth-and-expression" TargetMode="External"/><Relationship Id="rId526" Type="http://schemas.openxmlformats.org/officeDocument/2006/relationships/hyperlink" Target="https://twitter.com/" TargetMode="External"/><Relationship Id="rId1156" Type="http://schemas.openxmlformats.org/officeDocument/2006/relationships/hyperlink" Target="https://twitter.com/" TargetMode="External"/><Relationship Id="rId733" Type="http://schemas.openxmlformats.org/officeDocument/2006/relationships/hyperlink" Target="https://twitter.com/" TargetMode="External"/><Relationship Id="rId940" Type="http://schemas.openxmlformats.org/officeDocument/2006/relationships/hyperlink" Target="https://twitter.com/" TargetMode="External"/><Relationship Id="rId1016" Type="http://schemas.openxmlformats.org/officeDocument/2006/relationships/hyperlink" Target="https://twitter.com/" TargetMode="External"/><Relationship Id="rId165" Type="http://schemas.openxmlformats.org/officeDocument/2006/relationships/hyperlink" Target="http://www.ebay.com/itm/-/291610923940?roken=cUgayN&amp;soutkn=kl6JDI" TargetMode="External"/><Relationship Id="rId372" Type="http://schemas.openxmlformats.org/officeDocument/2006/relationships/hyperlink" Target="http://chickasawcountry.com/blog/flavors-of-chickasaw-country-sweet-manna-bakery" TargetMode="External"/><Relationship Id="rId677" Type="http://schemas.openxmlformats.org/officeDocument/2006/relationships/hyperlink" Target="https://twitter.com/" TargetMode="External"/><Relationship Id="rId800" Type="http://schemas.openxmlformats.org/officeDocument/2006/relationships/hyperlink" Target="https://twitter.com/" TargetMode="External"/><Relationship Id="rId1223" Type="http://schemas.openxmlformats.org/officeDocument/2006/relationships/hyperlink" Target="https://twitter.com/" TargetMode="External"/><Relationship Id="rId232" Type="http://schemas.openxmlformats.org/officeDocument/2006/relationships/hyperlink" Target="http://www.joannemcknight.com/" TargetMode="External"/><Relationship Id="rId884" Type="http://schemas.openxmlformats.org/officeDocument/2006/relationships/hyperlink" Target="https://twitter.com/" TargetMode="External"/><Relationship Id="rId27" Type="http://schemas.openxmlformats.org/officeDocument/2006/relationships/hyperlink" Target="http://australia-au.info/rl/st/?query=http://rover.ebay.com/rover/1/711-53200-19255-0/1?ff3=2&amp;toolid=10039&amp;campid=5337597384&amp;item=361471216535&amp;vectorid=229466&amp;lgeo=1" TargetMode="External"/><Relationship Id="rId537" Type="http://schemas.openxmlformats.org/officeDocument/2006/relationships/hyperlink" Target="https://twitter.com/" TargetMode="External"/><Relationship Id="rId744" Type="http://schemas.openxmlformats.org/officeDocument/2006/relationships/hyperlink" Target="https://twitter.com/" TargetMode="External"/><Relationship Id="rId951" Type="http://schemas.openxmlformats.org/officeDocument/2006/relationships/hyperlink" Target="https://twitter.com/" TargetMode="External"/><Relationship Id="rId1167" Type="http://schemas.openxmlformats.org/officeDocument/2006/relationships/hyperlink" Target="https://twitter.com/" TargetMode="External"/><Relationship Id="rId80" Type="http://schemas.openxmlformats.org/officeDocument/2006/relationships/hyperlink" Target="https://www.swarmapp.com/c/jsp0h97l8MG" TargetMode="External"/><Relationship Id="rId176" Type="http://schemas.openxmlformats.org/officeDocument/2006/relationships/hyperlink" Target="https://toiletrepair.renovatedceilings.com/service/toilet-repair-chickasaw-al-chickasaw-toilet-repair-pros/" TargetMode="External"/><Relationship Id="rId383" Type="http://schemas.openxmlformats.org/officeDocument/2006/relationships/hyperlink" Target="https://a.pgtb.me/qPvpBx" TargetMode="External"/><Relationship Id="rId590" Type="http://schemas.openxmlformats.org/officeDocument/2006/relationships/hyperlink" Target="https://twitter.com/" TargetMode="External"/><Relationship Id="rId604" Type="http://schemas.openxmlformats.org/officeDocument/2006/relationships/hyperlink" Target="https://twitter.com/" TargetMode="External"/><Relationship Id="rId811" Type="http://schemas.openxmlformats.org/officeDocument/2006/relationships/hyperlink" Target="https://twitter.com/" TargetMode="External"/><Relationship Id="rId1027" Type="http://schemas.openxmlformats.org/officeDocument/2006/relationships/hyperlink" Target="https://twitter.com/" TargetMode="External"/><Relationship Id="rId1234" Type="http://schemas.openxmlformats.org/officeDocument/2006/relationships/hyperlink" Target="https://twitter.com/" TargetMode="External"/><Relationship Id="rId243" Type="http://schemas.openxmlformats.org/officeDocument/2006/relationships/hyperlink" Target="http://journalrecord.com/2016/01/26/done-deal-okc-council-accepts-chickasaw-offer-to-finish-run-museum-general-news/" TargetMode="External"/><Relationship Id="rId450" Type="http://schemas.openxmlformats.org/officeDocument/2006/relationships/hyperlink" Target="http://chickasawcountry.com/blog/flavors-of-chickasaw-country-sweet-manna-bakery" TargetMode="External"/><Relationship Id="rId688" Type="http://schemas.openxmlformats.org/officeDocument/2006/relationships/hyperlink" Target="https://twitter.com/" TargetMode="External"/><Relationship Id="rId895" Type="http://schemas.openxmlformats.org/officeDocument/2006/relationships/hyperlink" Target="https://twitter.com/" TargetMode="External"/><Relationship Id="rId909" Type="http://schemas.openxmlformats.org/officeDocument/2006/relationships/hyperlink" Target="https://twitter.com/" TargetMode="External"/><Relationship Id="rId1080" Type="http://schemas.openxmlformats.org/officeDocument/2006/relationships/hyperlink" Target="https://twitter.com/" TargetMode="External"/><Relationship Id="rId1301" Type="http://schemas.openxmlformats.org/officeDocument/2006/relationships/hyperlink" Target="https://twitter.com/" TargetMode="External"/><Relationship Id="rId38" Type="http://schemas.openxmlformats.org/officeDocument/2006/relationships/hyperlink" Target="https://www.instagram.com/p/BAv2CROlKT_/" TargetMode="External"/><Relationship Id="rId103" Type="http://schemas.openxmlformats.org/officeDocument/2006/relationships/hyperlink" Target="http://rover.ebay.com/rover/1/711-53200-19255-0/1?ff3=2&amp;toolid=10039&amp;campid=5337791526&amp;item=331760036821&amp;vectorid=229466&amp;lgeo=1&amp;utm_source=twitterfeed&amp;utm_medium=twitter" TargetMode="External"/><Relationship Id="rId310" Type="http://schemas.openxmlformats.org/officeDocument/2006/relationships/hyperlink" Target="http://www.reddirtreport.com/red-dirt-news/chickasaw-nation-okc-officials-agree-terms-american-indian-cultural-center-and-museum" TargetMode="External"/><Relationship Id="rId548" Type="http://schemas.openxmlformats.org/officeDocument/2006/relationships/hyperlink" Target="https://twitter.com/" TargetMode="External"/><Relationship Id="rId755" Type="http://schemas.openxmlformats.org/officeDocument/2006/relationships/hyperlink" Target="https://twitter.com/" TargetMode="External"/><Relationship Id="rId962" Type="http://schemas.openxmlformats.org/officeDocument/2006/relationships/hyperlink" Target="https://twitter.com/" TargetMode="External"/><Relationship Id="rId1178" Type="http://schemas.openxmlformats.org/officeDocument/2006/relationships/hyperlink" Target="https://twitter.com/" TargetMode="External"/><Relationship Id="rId91" Type="http://schemas.openxmlformats.org/officeDocument/2006/relationships/hyperlink" Target="https://a.pgtb.me/qPvpBx" TargetMode="External"/><Relationship Id="rId187" Type="http://schemas.openxmlformats.org/officeDocument/2006/relationships/hyperlink" Target="http://www.medworking.com/physician-jobs/475913.html?" TargetMode="External"/><Relationship Id="rId394" Type="http://schemas.openxmlformats.org/officeDocument/2006/relationships/hyperlink" Target="http://chickasaw.net/News/Press-Releases/2016-Press-Releases/The-Chickasaw-Cultural-Center-will-host-the-Ofi-To.aspx?platform=hootsuite" TargetMode="External"/><Relationship Id="rId408" Type="http://schemas.openxmlformats.org/officeDocument/2006/relationships/hyperlink" Target="https://twitter.com/Chickasaw/status/691772770192089091/photo/1" TargetMode="External"/><Relationship Id="rId615" Type="http://schemas.openxmlformats.org/officeDocument/2006/relationships/hyperlink" Target="https://twitter.com/" TargetMode="External"/><Relationship Id="rId822" Type="http://schemas.openxmlformats.org/officeDocument/2006/relationships/hyperlink" Target="https://twitter.com/" TargetMode="External"/><Relationship Id="rId1038" Type="http://schemas.openxmlformats.org/officeDocument/2006/relationships/hyperlink" Target="https://twitter.com/" TargetMode="External"/><Relationship Id="rId1245" Type="http://schemas.openxmlformats.org/officeDocument/2006/relationships/hyperlink" Target="https://twitter.com/" TargetMode="External"/><Relationship Id="rId254" Type="http://schemas.openxmlformats.org/officeDocument/2006/relationships/hyperlink" Target="http://www.reddirtreport.com/red-dirt-news/chickasaw-nation-okc-officials-agree-terms-american-indian-cultural-center-and-museum" TargetMode="External"/><Relationship Id="rId699" Type="http://schemas.openxmlformats.org/officeDocument/2006/relationships/hyperlink" Target="https://twitter.com/" TargetMode="External"/><Relationship Id="rId1091" Type="http://schemas.openxmlformats.org/officeDocument/2006/relationships/hyperlink" Target="https://twitter.com/" TargetMode="External"/><Relationship Id="rId1105" Type="http://schemas.openxmlformats.org/officeDocument/2006/relationships/hyperlink" Target="https://twitter.com/" TargetMode="External"/><Relationship Id="rId1312" Type="http://schemas.openxmlformats.org/officeDocument/2006/relationships/hyperlink" Target="https://twitter.com/" TargetMode="External"/><Relationship Id="rId49" Type="http://schemas.openxmlformats.org/officeDocument/2006/relationships/hyperlink" Target="http://rover.ebay.com/rover/1/711-53200-19255-0/1?ff3=2&amp;toolid=10039&amp;campid=5337791526&amp;item=391367652385&amp;vectorid=229466&amp;lgeo=1" TargetMode="External"/><Relationship Id="rId114" Type="http://schemas.openxmlformats.org/officeDocument/2006/relationships/hyperlink" Target="http://www.simpleweatheralert.com/cgi-bin/weatherdetail.py?l=MS1255E4DA4C14.DenseFogAdvisory.1255E4DC1A30MS.MEGNPWMEG.7bea1834db608b20a3e0de9b3e191acd&amp;a=028&amp;t=1" TargetMode="External"/><Relationship Id="rId461" Type="http://schemas.openxmlformats.org/officeDocument/2006/relationships/hyperlink" Target="http://chickasawcountry.com/blog/game-day-goodies-1" TargetMode="External"/><Relationship Id="rId559" Type="http://schemas.openxmlformats.org/officeDocument/2006/relationships/hyperlink" Target="https://twitter.com/" TargetMode="External"/><Relationship Id="rId766" Type="http://schemas.openxmlformats.org/officeDocument/2006/relationships/hyperlink" Target="https://twitter.com/" TargetMode="External"/><Relationship Id="rId1189" Type="http://schemas.openxmlformats.org/officeDocument/2006/relationships/hyperlink" Target="https://twitter.com/" TargetMode="External"/><Relationship Id="rId198" Type="http://schemas.openxmlformats.org/officeDocument/2006/relationships/hyperlink" Target="http://www.simpleweatheralert.com/cgi-bin/weatherdetail.py?l=IA1255E50ACC7C.WinterWeatherAdvisory.1255E527F040IA.ARXWSWARX.3016c936e5fa944adf169a0a1ffe39ee&amp;a=019&amp;t=1" TargetMode="External"/><Relationship Id="rId321" Type="http://schemas.openxmlformats.org/officeDocument/2006/relationships/hyperlink" Target="https://www.instagram.com/p/BBDX0OHRxW3/" TargetMode="External"/><Relationship Id="rId419" Type="http://schemas.openxmlformats.org/officeDocument/2006/relationships/hyperlink" Target="http://chickasawcountry.com/events/wyatt-mccubbin-at-the-pickin-parlor" TargetMode="External"/><Relationship Id="rId626" Type="http://schemas.openxmlformats.org/officeDocument/2006/relationships/hyperlink" Target="https://twitter.com/" TargetMode="External"/><Relationship Id="rId973" Type="http://schemas.openxmlformats.org/officeDocument/2006/relationships/hyperlink" Target="https://twitter.com/" TargetMode="External"/><Relationship Id="rId1049" Type="http://schemas.openxmlformats.org/officeDocument/2006/relationships/hyperlink" Target="https://twitter.com/" TargetMode="External"/><Relationship Id="rId1256" Type="http://schemas.openxmlformats.org/officeDocument/2006/relationships/hyperlink" Target="https://twitter.com/" TargetMode="External"/><Relationship Id="rId833" Type="http://schemas.openxmlformats.org/officeDocument/2006/relationships/hyperlink" Target="https://twitter.com/" TargetMode="External"/><Relationship Id="rId1116" Type="http://schemas.openxmlformats.org/officeDocument/2006/relationships/hyperlink" Target="https://twitter.com/" TargetMode="External"/><Relationship Id="rId265" Type="http://schemas.openxmlformats.org/officeDocument/2006/relationships/hyperlink" Target="https://lumberjackcarpentry.com/decking-chickasaw-alabama/" TargetMode="External"/><Relationship Id="rId472" Type="http://schemas.openxmlformats.org/officeDocument/2006/relationships/hyperlink" Target="http://chickasaw.net/News/Press-Releases/2016-Press-Releases/Chickasaw-bowyer-lives-off-the-grid-despite-notori.aspx?platform=hootsuite" TargetMode="External"/><Relationship Id="rId900" Type="http://schemas.openxmlformats.org/officeDocument/2006/relationships/hyperlink" Target="https://twitter.com/" TargetMode="External"/><Relationship Id="rId1323" Type="http://schemas.openxmlformats.org/officeDocument/2006/relationships/hyperlink" Target="https://twitter.com/" TargetMode="External"/><Relationship Id="rId125" Type="http://schemas.openxmlformats.org/officeDocument/2006/relationships/hyperlink" Target="http://mesonet.agron.iastate.edu/vtec/" TargetMode="External"/><Relationship Id="rId332" Type="http://schemas.openxmlformats.org/officeDocument/2006/relationships/hyperlink" Target="https://papasplumbers.com/affordable-plumbing-chickasaw-al-affordable-plumbers-in-chickasaw/" TargetMode="External"/><Relationship Id="rId777" Type="http://schemas.openxmlformats.org/officeDocument/2006/relationships/hyperlink" Target="https://twitter.com/" TargetMode="External"/><Relationship Id="rId984" Type="http://schemas.openxmlformats.org/officeDocument/2006/relationships/hyperlink" Target="https://twitter.com/" TargetMode="External"/><Relationship Id="rId637" Type="http://schemas.openxmlformats.org/officeDocument/2006/relationships/hyperlink" Target="https://twitter.com/" TargetMode="External"/><Relationship Id="rId844" Type="http://schemas.openxmlformats.org/officeDocument/2006/relationships/hyperlink" Target="https://twitter.com/" TargetMode="External"/><Relationship Id="rId1267" Type="http://schemas.openxmlformats.org/officeDocument/2006/relationships/hyperlink" Target="https://twitter.com/" TargetMode="External"/><Relationship Id="rId276" Type="http://schemas.openxmlformats.org/officeDocument/2006/relationships/hyperlink" Target="http://kgou.org/post/oklahoma-city-accepts-offer-chickasaw-nation-finish-run-aiccm" TargetMode="External"/><Relationship Id="rId483" Type="http://schemas.openxmlformats.org/officeDocument/2006/relationships/hyperlink" Target="https://twitter.com/" TargetMode="External"/><Relationship Id="rId690" Type="http://schemas.openxmlformats.org/officeDocument/2006/relationships/hyperlink" Target="https://twitter.com/" TargetMode="External"/><Relationship Id="rId704" Type="http://schemas.openxmlformats.org/officeDocument/2006/relationships/hyperlink" Target="https://twitter.com/" TargetMode="External"/><Relationship Id="rId911" Type="http://schemas.openxmlformats.org/officeDocument/2006/relationships/hyperlink" Target="https://twitter.com/" TargetMode="External"/><Relationship Id="rId1127" Type="http://schemas.openxmlformats.org/officeDocument/2006/relationships/hyperlink" Target="https://twitter.com/" TargetMode="External"/><Relationship Id="rId1334" Type="http://schemas.openxmlformats.org/officeDocument/2006/relationships/hyperlink" Target="https://twitter.com/" TargetMode="External"/><Relationship Id="rId40" Type="http://schemas.openxmlformats.org/officeDocument/2006/relationships/hyperlink" Target="http://paper.li/MarySarahMusic/1325947961?edition_id=df1fe5f0-be57-11e5-bdcf-0cc47a0d1605" TargetMode="External"/><Relationship Id="rId136" Type="http://schemas.openxmlformats.org/officeDocument/2006/relationships/hyperlink" Target="http://mesonet.agron.iastate.edu/vtec/?utm_source=dlvr.it&amp;utm_medium=twitter" TargetMode="External"/><Relationship Id="rId343" Type="http://schemas.openxmlformats.org/officeDocument/2006/relationships/hyperlink" Target="http://www.myawesomepage.com/TomCD" TargetMode="External"/><Relationship Id="rId550" Type="http://schemas.openxmlformats.org/officeDocument/2006/relationships/hyperlink" Target="https://twitter.com/" TargetMode="External"/><Relationship Id="rId788" Type="http://schemas.openxmlformats.org/officeDocument/2006/relationships/hyperlink" Target="https://twitter.com/" TargetMode="External"/><Relationship Id="rId995" Type="http://schemas.openxmlformats.org/officeDocument/2006/relationships/hyperlink" Target="https://twitter.com/" TargetMode="External"/><Relationship Id="rId1180" Type="http://schemas.openxmlformats.org/officeDocument/2006/relationships/hyperlink" Target="https://twitter.com/" TargetMode="External"/><Relationship Id="rId203" Type="http://schemas.openxmlformats.org/officeDocument/2006/relationships/hyperlink" Target="http://weatherhop.com/warnings/56a243d44a55b373a8000006" TargetMode="External"/><Relationship Id="rId648" Type="http://schemas.openxmlformats.org/officeDocument/2006/relationships/hyperlink" Target="https://twitter.com/" TargetMode="External"/><Relationship Id="rId855" Type="http://schemas.openxmlformats.org/officeDocument/2006/relationships/hyperlink" Target="https://twitter.com/" TargetMode="External"/><Relationship Id="rId1040" Type="http://schemas.openxmlformats.org/officeDocument/2006/relationships/hyperlink" Target="https://twitter.com/" TargetMode="External"/><Relationship Id="rId1278" Type="http://schemas.openxmlformats.org/officeDocument/2006/relationships/hyperlink" Target="https://twitter.com/" TargetMode="External"/><Relationship Id="rId287" Type="http://schemas.openxmlformats.org/officeDocument/2006/relationships/hyperlink" Target="https://www.swarmapp.com/c/4rMn6XXOvdF" TargetMode="External"/><Relationship Id="rId410" Type="http://schemas.openxmlformats.org/officeDocument/2006/relationships/hyperlink" Target="http://chickasawcountry.com/outdoors/wildcat-springs-ranch" TargetMode="External"/><Relationship Id="rId494" Type="http://schemas.openxmlformats.org/officeDocument/2006/relationships/hyperlink" Target="https://twitter.com/" TargetMode="External"/><Relationship Id="rId508" Type="http://schemas.openxmlformats.org/officeDocument/2006/relationships/hyperlink" Target="https://twitter.com/" TargetMode="External"/><Relationship Id="rId715" Type="http://schemas.openxmlformats.org/officeDocument/2006/relationships/hyperlink" Target="https://twitter.com/" TargetMode="External"/><Relationship Id="rId922" Type="http://schemas.openxmlformats.org/officeDocument/2006/relationships/hyperlink" Target="https://twitter.com/" TargetMode="External"/><Relationship Id="rId1138" Type="http://schemas.openxmlformats.org/officeDocument/2006/relationships/hyperlink" Target="https://twitter.com/" TargetMode="External"/><Relationship Id="rId1345" Type="http://schemas.openxmlformats.org/officeDocument/2006/relationships/hyperlink" Target="https://twitter.com/" TargetMode="External"/><Relationship Id="rId147" Type="http://schemas.openxmlformats.org/officeDocument/2006/relationships/hyperlink" Target="https://papasdecks.com/alabama/deck-repair-chickasaw-alabama-papas-deck-services/" TargetMode="External"/><Relationship Id="rId354" Type="http://schemas.openxmlformats.org/officeDocument/2006/relationships/hyperlink" Target="http://chickasaw.net/Our-Nation/Government/Lighthorse-Police.aspx" TargetMode="External"/><Relationship Id="rId799" Type="http://schemas.openxmlformats.org/officeDocument/2006/relationships/hyperlink" Target="https://twitter.com/" TargetMode="External"/><Relationship Id="rId1191" Type="http://schemas.openxmlformats.org/officeDocument/2006/relationships/hyperlink" Target="https://twitter.com/" TargetMode="External"/><Relationship Id="rId1205" Type="http://schemas.openxmlformats.org/officeDocument/2006/relationships/hyperlink" Target="https://twitter.com/" TargetMode="External"/><Relationship Id="rId51" Type="http://schemas.openxmlformats.org/officeDocument/2006/relationships/hyperlink" Target="http://q923.net/3-killed-in-chickasaw-county-wreck/?platform=hootsuite" TargetMode="External"/><Relationship Id="rId561" Type="http://schemas.openxmlformats.org/officeDocument/2006/relationships/hyperlink" Target="https://twitter.com/" TargetMode="External"/><Relationship Id="rId659" Type="http://schemas.openxmlformats.org/officeDocument/2006/relationships/hyperlink" Target="https://twitter.com/" TargetMode="External"/><Relationship Id="rId866" Type="http://schemas.openxmlformats.org/officeDocument/2006/relationships/hyperlink" Target="https://twitter.com/" TargetMode="External"/><Relationship Id="rId1289" Type="http://schemas.openxmlformats.org/officeDocument/2006/relationships/hyperlink" Target="https://twitter.com/" TargetMode="External"/><Relationship Id="rId214" Type="http://schemas.openxmlformats.org/officeDocument/2006/relationships/hyperlink" Target="http://www.al.com/news/mobile/index.ssf/2016/01/have_an_outstanding_warrant_in.html?utm_source=twitterfeed&amp;utm_medium=twitter" TargetMode="External"/><Relationship Id="rId298" Type="http://schemas.openxmlformats.org/officeDocument/2006/relationships/hyperlink" Target="http://chickasawcountry.com/blog/flavors-of-chickasaw-country-sweet-manna-bakery?token=dbb003157e0500e0dc8c41be32adb59c" TargetMode="External"/><Relationship Id="rId421" Type="http://schemas.openxmlformats.org/officeDocument/2006/relationships/hyperlink" Target="http://chickasawcountry.com/events/chisholm-trail-heritage-center-presents-our-people-our-land-our-images-exhibit" TargetMode="External"/><Relationship Id="rId519" Type="http://schemas.openxmlformats.org/officeDocument/2006/relationships/hyperlink" Target="https://twitter.com/" TargetMode="External"/><Relationship Id="rId1051" Type="http://schemas.openxmlformats.org/officeDocument/2006/relationships/hyperlink" Target="https://twitter.com/" TargetMode="External"/><Relationship Id="rId1149" Type="http://schemas.openxmlformats.org/officeDocument/2006/relationships/hyperlink" Target="https://twitter.com/" TargetMode="External"/><Relationship Id="rId1356" Type="http://schemas.openxmlformats.org/officeDocument/2006/relationships/table" Target="../tables/table1.xml"/><Relationship Id="rId158" Type="http://schemas.openxmlformats.org/officeDocument/2006/relationships/hyperlink" Target="http://www.whitewolfpack.com/2014/09/qorianka-kilcher-graham-greene-cast-in.html" TargetMode="External"/><Relationship Id="rId726" Type="http://schemas.openxmlformats.org/officeDocument/2006/relationships/hyperlink" Target="https://twitter.com/" TargetMode="External"/><Relationship Id="rId933" Type="http://schemas.openxmlformats.org/officeDocument/2006/relationships/hyperlink" Target="https://twitter.com/" TargetMode="External"/><Relationship Id="rId1009" Type="http://schemas.openxmlformats.org/officeDocument/2006/relationships/hyperlink" Target="https://twitter.com/" TargetMode="External"/><Relationship Id="rId62" Type="http://schemas.openxmlformats.org/officeDocument/2006/relationships/hyperlink" Target="http://djournal.com/news/chickasaw-county-agencies-submit-requests-for-united-way-assistance/" TargetMode="External"/><Relationship Id="rId365" Type="http://schemas.openxmlformats.org/officeDocument/2006/relationships/hyperlink" Target="http://swtimes.com/news/state-news/oklahoma-city-leaders-changes-indian-museum-proposal" TargetMode="External"/><Relationship Id="rId572" Type="http://schemas.openxmlformats.org/officeDocument/2006/relationships/hyperlink" Target="https://twitter.com/" TargetMode="External"/><Relationship Id="rId1216" Type="http://schemas.openxmlformats.org/officeDocument/2006/relationships/hyperlink" Target="https://twitter.com/" TargetMode="External"/><Relationship Id="rId225" Type="http://schemas.openxmlformats.org/officeDocument/2006/relationships/hyperlink" Target="http://dental-surgery-dds.info/grydds/dntlsr/?query=http://rover.ebay.com/rover/1/711-53200-19255-0/1?ff3=2&amp;toolid=10039&amp;campid=5337597384&amp;item=391372499848&amp;vectorid=229466&amp;lgeo=1" TargetMode="External"/><Relationship Id="rId432" Type="http://schemas.openxmlformats.org/officeDocument/2006/relationships/hyperlink" Target="https://chickasaw.net/News/Press-Releases/2014-Press-Releases/Burial-site-of-former-Chickasaw-Gov-Burney-locate.aspx?platform=hootsuite" TargetMode="External"/><Relationship Id="rId877" Type="http://schemas.openxmlformats.org/officeDocument/2006/relationships/hyperlink" Target="https://twitter.com/" TargetMode="External"/><Relationship Id="rId1062" Type="http://schemas.openxmlformats.org/officeDocument/2006/relationships/hyperlink" Target="https://twitter.com/" TargetMode="External"/><Relationship Id="rId737" Type="http://schemas.openxmlformats.org/officeDocument/2006/relationships/hyperlink" Target="https://twitter.com/" TargetMode="External"/><Relationship Id="rId944" Type="http://schemas.openxmlformats.org/officeDocument/2006/relationships/hyperlink" Target="https://twitter.com/" TargetMode="External"/><Relationship Id="rId73" Type="http://schemas.openxmlformats.org/officeDocument/2006/relationships/hyperlink" Target="http://www.indeed.com/job/Secretary-at-Chickasaw-Nation-Industries-in-Lakewood,-CO-821f8230b9f22b9a?utm_source=twitterfeed&amp;utm_medium=twitter" TargetMode="External"/><Relationship Id="rId169" Type="http://schemas.openxmlformats.org/officeDocument/2006/relationships/hyperlink" Target="https://a.pgtb.me/qPvpBx" TargetMode="External"/><Relationship Id="rId376" Type="http://schemas.openxmlformats.org/officeDocument/2006/relationships/hyperlink" Target="http://chickasawcountry.com/events/southwind-hills-valentines-day-event" TargetMode="External"/><Relationship Id="rId583" Type="http://schemas.openxmlformats.org/officeDocument/2006/relationships/hyperlink" Target="https://twitter.com/" TargetMode="External"/><Relationship Id="rId790" Type="http://schemas.openxmlformats.org/officeDocument/2006/relationships/hyperlink" Target="https://twitter.com/" TargetMode="External"/><Relationship Id="rId804" Type="http://schemas.openxmlformats.org/officeDocument/2006/relationships/hyperlink" Target="https://twitter.com/" TargetMode="External"/><Relationship Id="rId1227" Type="http://schemas.openxmlformats.org/officeDocument/2006/relationships/hyperlink" Target="https://twitter.com/" TargetMode="External"/><Relationship Id="rId4" Type="http://schemas.openxmlformats.org/officeDocument/2006/relationships/hyperlink" Target="https://pinterest.com/pin/574209021220322985/" TargetMode="External"/><Relationship Id="rId236" Type="http://schemas.openxmlformats.org/officeDocument/2006/relationships/hyperlink" Target="https://www.swarmapp.com/c/f2b7XHvAB46" TargetMode="External"/><Relationship Id="rId443" Type="http://schemas.openxmlformats.org/officeDocument/2006/relationships/hyperlink" Target="http://chickasawcountry.com/events/red-river-showdown" TargetMode="External"/><Relationship Id="rId650" Type="http://schemas.openxmlformats.org/officeDocument/2006/relationships/hyperlink" Target="https://twitter.com/" TargetMode="External"/><Relationship Id="rId888" Type="http://schemas.openxmlformats.org/officeDocument/2006/relationships/hyperlink" Target="https://twitter.com/" TargetMode="External"/><Relationship Id="rId1073" Type="http://schemas.openxmlformats.org/officeDocument/2006/relationships/hyperlink" Target="https://twitter.com/" TargetMode="External"/><Relationship Id="rId1280" Type="http://schemas.openxmlformats.org/officeDocument/2006/relationships/hyperlink" Target="https://twitter.com/" TargetMode="External"/><Relationship Id="rId303" Type="http://schemas.openxmlformats.org/officeDocument/2006/relationships/hyperlink" Target="https://a.pgtb.me/qPvpBx" TargetMode="External"/><Relationship Id="rId748" Type="http://schemas.openxmlformats.org/officeDocument/2006/relationships/hyperlink" Target="https://twitter.com/" TargetMode="External"/><Relationship Id="rId955" Type="http://schemas.openxmlformats.org/officeDocument/2006/relationships/hyperlink" Target="https://twitter.com/" TargetMode="External"/><Relationship Id="rId1140" Type="http://schemas.openxmlformats.org/officeDocument/2006/relationships/hyperlink" Target="https://twitter.com/" TargetMode="External"/><Relationship Id="rId84" Type="http://schemas.openxmlformats.org/officeDocument/2006/relationships/hyperlink" Target="http://uae-trip.info/p/tr/?query=http://rover.ebay.com/rover/1/711-53200-19255-0/1?ff3=2&amp;toolid=10039&amp;campid=5337597384&amp;item=131707164065&amp;vectorid=229466&amp;lgeo=1" TargetMode="External"/><Relationship Id="rId387" Type="http://schemas.openxmlformats.org/officeDocument/2006/relationships/hyperlink" Target="https://a.pgtb.me/qPvpBx" TargetMode="External"/><Relationship Id="rId510" Type="http://schemas.openxmlformats.org/officeDocument/2006/relationships/hyperlink" Target="https://twitter.com/" TargetMode="External"/><Relationship Id="rId594" Type="http://schemas.openxmlformats.org/officeDocument/2006/relationships/hyperlink" Target="https://twitter.com/" TargetMode="External"/><Relationship Id="rId608" Type="http://schemas.openxmlformats.org/officeDocument/2006/relationships/hyperlink" Target="https://twitter.com/" TargetMode="External"/><Relationship Id="rId815" Type="http://schemas.openxmlformats.org/officeDocument/2006/relationships/hyperlink" Target="https://twitter.com/" TargetMode="External"/><Relationship Id="rId1238" Type="http://schemas.openxmlformats.org/officeDocument/2006/relationships/hyperlink" Target="https://twitter.com/" TargetMode="External"/><Relationship Id="rId247" Type="http://schemas.openxmlformats.org/officeDocument/2006/relationships/hyperlink" Target="https://www.swarmapp.com/c/5c9w0bYoKyv" TargetMode="External"/><Relationship Id="rId899" Type="http://schemas.openxmlformats.org/officeDocument/2006/relationships/hyperlink" Target="https://twitter.com/" TargetMode="External"/><Relationship Id="rId1000" Type="http://schemas.openxmlformats.org/officeDocument/2006/relationships/hyperlink" Target="https://twitter.com/" TargetMode="External"/><Relationship Id="rId1084" Type="http://schemas.openxmlformats.org/officeDocument/2006/relationships/hyperlink" Target="https://twitter.com/" TargetMode="External"/><Relationship Id="rId1305" Type="http://schemas.openxmlformats.org/officeDocument/2006/relationships/hyperlink" Target="https://twitter.com/" TargetMode="External"/><Relationship Id="rId107" Type="http://schemas.openxmlformats.org/officeDocument/2006/relationships/hyperlink" Target="http://rover.ebay.com/rover/1/711-53200-19255-0/1?ff3=2&amp;toolid=10039&amp;campid=5337389351&amp;item=161953600962&amp;vectorid=229466&amp;lgeo=1" TargetMode="External"/><Relationship Id="rId454" Type="http://schemas.openxmlformats.org/officeDocument/2006/relationships/hyperlink" Target="http://chickasawcountry.com/events/love-stories-concert-valentine-workshop" TargetMode="External"/><Relationship Id="rId661" Type="http://schemas.openxmlformats.org/officeDocument/2006/relationships/hyperlink" Target="https://twitter.com/" TargetMode="External"/><Relationship Id="rId759" Type="http://schemas.openxmlformats.org/officeDocument/2006/relationships/hyperlink" Target="https://twitter.com/" TargetMode="External"/><Relationship Id="rId966" Type="http://schemas.openxmlformats.org/officeDocument/2006/relationships/hyperlink" Target="https://twitter.com/" TargetMode="External"/><Relationship Id="rId1291" Type="http://schemas.openxmlformats.org/officeDocument/2006/relationships/hyperlink" Target="https://twitter.com/" TargetMode="External"/><Relationship Id="rId11" Type="http://schemas.openxmlformats.org/officeDocument/2006/relationships/hyperlink" Target="https://tggstaffing.catsone.com/careers/index.php?m=portal&amp;a=details&amp;jobOrderID=6588393" TargetMode="External"/><Relationship Id="rId314" Type="http://schemas.openxmlformats.org/officeDocument/2006/relationships/hyperlink" Target="http://www.har.com/u/961a8943" TargetMode="External"/><Relationship Id="rId398" Type="http://schemas.openxmlformats.org/officeDocument/2006/relationships/hyperlink" Target="http://chickasawcountry.com/" TargetMode="External"/><Relationship Id="rId521" Type="http://schemas.openxmlformats.org/officeDocument/2006/relationships/hyperlink" Target="https://twitter.com/" TargetMode="External"/><Relationship Id="rId619" Type="http://schemas.openxmlformats.org/officeDocument/2006/relationships/hyperlink" Target="https://twitter.com/" TargetMode="External"/><Relationship Id="rId1151" Type="http://schemas.openxmlformats.org/officeDocument/2006/relationships/hyperlink" Target="https://twitter.com/" TargetMode="External"/><Relationship Id="rId1249" Type="http://schemas.openxmlformats.org/officeDocument/2006/relationships/hyperlink" Target="https://twitter.com/" TargetMode="External"/><Relationship Id="rId95" Type="http://schemas.openxmlformats.org/officeDocument/2006/relationships/hyperlink" Target="http://www.wave3.com/story/31018127/death-investigation-underway-in-chickasaw-neighborhood" TargetMode="External"/><Relationship Id="rId160" Type="http://schemas.openxmlformats.org/officeDocument/2006/relationships/hyperlink" Target="http://spain-travel-now.info/re/sn/?query=http://rover.ebay.com/rover/1/711-53200-19255-0/1?ff3=2&amp;toolid=10039&amp;campid=5337597384&amp;item=401059783977&amp;vectorid=229466&amp;lgeo=1" TargetMode="External"/><Relationship Id="rId826" Type="http://schemas.openxmlformats.org/officeDocument/2006/relationships/hyperlink" Target="https://twitter.com/" TargetMode="External"/><Relationship Id="rId1011" Type="http://schemas.openxmlformats.org/officeDocument/2006/relationships/hyperlink" Target="https://twitter.com/" TargetMode="External"/><Relationship Id="rId1109" Type="http://schemas.openxmlformats.org/officeDocument/2006/relationships/hyperlink" Target="https://twitter.com/" TargetMode="External"/><Relationship Id="rId258" Type="http://schemas.openxmlformats.org/officeDocument/2006/relationships/hyperlink" Target="http://journalrecord.com/2016/01/26/done-deal-okc-council-accepts-chickasaw-offer-to-finish-run-museum-general-news/?platform=hootsuite" TargetMode="External"/><Relationship Id="rId465" Type="http://schemas.openxmlformats.org/officeDocument/2006/relationships/hyperlink" Target="http://chickasaw.net/Services/Higher-Education-Grants-Scholarships-Incentives.aspx" TargetMode="External"/><Relationship Id="rId672" Type="http://schemas.openxmlformats.org/officeDocument/2006/relationships/hyperlink" Target="https://twitter.com/" TargetMode="External"/><Relationship Id="rId1095" Type="http://schemas.openxmlformats.org/officeDocument/2006/relationships/hyperlink" Target="https://twitter.com/" TargetMode="External"/><Relationship Id="rId1316" Type="http://schemas.openxmlformats.org/officeDocument/2006/relationships/hyperlink" Target="https://twitter.com/" TargetMode="External"/><Relationship Id="rId22" Type="http://schemas.openxmlformats.org/officeDocument/2006/relationships/hyperlink" Target="http://paper.li/MarySarahMusic/1325947961?edition_id=df1fe5f0-be57-11e5-bdcf-0cc47a0d1605" TargetMode="External"/><Relationship Id="rId118" Type="http://schemas.openxmlformats.org/officeDocument/2006/relationships/hyperlink" Target="http://www.simpleweatheralert.com/cgi-bin/weatherdetail.py?l=MS1255E4E96A00.WinterWeatherAdvisory.1255E4F93F20MS.MEGWSWMEG.2ce651cca5f1bce74b3f31f17dcdbfe1&amp;a=028&amp;t=1" TargetMode="External"/><Relationship Id="rId325" Type="http://schemas.openxmlformats.org/officeDocument/2006/relationships/hyperlink" Target="http://www.wcbi.com/local-news/video-chickasaw-county-in-line-for-funding-for-tornado-shelters/" TargetMode="External"/><Relationship Id="rId532" Type="http://schemas.openxmlformats.org/officeDocument/2006/relationships/hyperlink" Target="https://twitter.com/" TargetMode="External"/><Relationship Id="rId977" Type="http://schemas.openxmlformats.org/officeDocument/2006/relationships/hyperlink" Target="https://twitter.com/" TargetMode="External"/><Relationship Id="rId1162" Type="http://schemas.openxmlformats.org/officeDocument/2006/relationships/hyperlink" Target="https://twitter.com/" TargetMode="External"/><Relationship Id="rId171" Type="http://schemas.openxmlformats.org/officeDocument/2006/relationships/hyperlink" Target="https://www.facebook.com/supremeoutdoorz/posts/1656266014623199" TargetMode="External"/><Relationship Id="rId837" Type="http://schemas.openxmlformats.org/officeDocument/2006/relationships/hyperlink" Target="https://twitter.com/" TargetMode="External"/><Relationship Id="rId1022" Type="http://schemas.openxmlformats.org/officeDocument/2006/relationships/hyperlink" Target="https://twitter.com/" TargetMode="External"/><Relationship Id="rId269" Type="http://schemas.openxmlformats.org/officeDocument/2006/relationships/hyperlink" Target="http://journalrecord.com/2016/01/26/okc-council-accepts-chickasaw-offer-to-finish-run-museum-general-news/" TargetMode="External"/><Relationship Id="rId476" Type="http://schemas.openxmlformats.org/officeDocument/2006/relationships/hyperlink" Target="http://chickasaw.net/Calendar/2016/Chickasaw-Language-Club-Accepting-Youth-Members.aspx?platform=hootsuite" TargetMode="External"/><Relationship Id="rId683" Type="http://schemas.openxmlformats.org/officeDocument/2006/relationships/hyperlink" Target="https://twitter.com/" TargetMode="External"/><Relationship Id="rId890" Type="http://schemas.openxmlformats.org/officeDocument/2006/relationships/hyperlink" Target="https://twitter.com/" TargetMode="External"/><Relationship Id="rId904" Type="http://schemas.openxmlformats.org/officeDocument/2006/relationships/hyperlink" Target="https://twitter.com/" TargetMode="External"/><Relationship Id="rId1327" Type="http://schemas.openxmlformats.org/officeDocument/2006/relationships/hyperlink" Target="https://twitter.com/" TargetMode="External"/><Relationship Id="rId33" Type="http://schemas.openxmlformats.org/officeDocument/2006/relationships/hyperlink" Target="http://www.beaversbendvacations.com/2015/12/22/food-network-champion-chef-opens-beavers-bend-restaurant/" TargetMode="External"/><Relationship Id="rId129" Type="http://schemas.openxmlformats.org/officeDocument/2006/relationships/hyperlink" Target="http://mesonet.agron.iastate.edu/vtec/?utm_source=dlvr.it&amp;utm_medium=twitter" TargetMode="External"/><Relationship Id="rId336" Type="http://schemas.openxmlformats.org/officeDocument/2006/relationships/hyperlink" Target="http://www.newsms.fm/new-storm-shelters-for-chickasaw-county/" TargetMode="External"/><Relationship Id="rId543" Type="http://schemas.openxmlformats.org/officeDocument/2006/relationships/hyperlink" Target="https://twitter.com/" TargetMode="External"/><Relationship Id="rId988" Type="http://schemas.openxmlformats.org/officeDocument/2006/relationships/hyperlink" Target="https://twitter.com/" TargetMode="External"/><Relationship Id="rId1173" Type="http://schemas.openxmlformats.org/officeDocument/2006/relationships/hyperlink" Target="https://twitter.com/" TargetMode="External"/><Relationship Id="rId182" Type="http://schemas.openxmlformats.org/officeDocument/2006/relationships/hyperlink" Target="http://danijobs.com/go?u=http%3a%2f%2fmemphis.craigslist.org%2ffbh%2f5417131493.html%3futm_medium%3dtwitter%26utm_source%3dtwitterfeed" TargetMode="External"/><Relationship Id="rId403" Type="http://schemas.openxmlformats.org/officeDocument/2006/relationships/hyperlink" Target="http://chickasawcountry.com/events/chikasha-historical-maps-display" TargetMode="External"/><Relationship Id="rId750" Type="http://schemas.openxmlformats.org/officeDocument/2006/relationships/hyperlink" Target="https://twitter.com/" TargetMode="External"/><Relationship Id="rId848" Type="http://schemas.openxmlformats.org/officeDocument/2006/relationships/hyperlink" Target="https://twitter.com/" TargetMode="External"/><Relationship Id="rId1033" Type="http://schemas.openxmlformats.org/officeDocument/2006/relationships/hyperlink" Target="https://twitter.com/" TargetMode="External"/><Relationship Id="rId487" Type="http://schemas.openxmlformats.org/officeDocument/2006/relationships/hyperlink" Target="https://twitter.com/" TargetMode="External"/><Relationship Id="rId610" Type="http://schemas.openxmlformats.org/officeDocument/2006/relationships/hyperlink" Target="https://twitter.com/" TargetMode="External"/><Relationship Id="rId694" Type="http://schemas.openxmlformats.org/officeDocument/2006/relationships/hyperlink" Target="https://twitter.com/" TargetMode="External"/><Relationship Id="rId708" Type="http://schemas.openxmlformats.org/officeDocument/2006/relationships/hyperlink" Target="https://twitter.com/" TargetMode="External"/><Relationship Id="rId915" Type="http://schemas.openxmlformats.org/officeDocument/2006/relationships/hyperlink" Target="https://twitter.com/" TargetMode="External"/><Relationship Id="rId1240" Type="http://schemas.openxmlformats.org/officeDocument/2006/relationships/hyperlink" Target="https://twitter.com/" TargetMode="External"/><Relationship Id="rId1338" Type="http://schemas.openxmlformats.org/officeDocument/2006/relationships/hyperlink" Target="https://twitter.com/" TargetMode="External"/><Relationship Id="rId347" Type="http://schemas.openxmlformats.org/officeDocument/2006/relationships/hyperlink" Target="http://chickasaw.net/anompa/index.html" TargetMode="External"/><Relationship Id="rId999" Type="http://schemas.openxmlformats.org/officeDocument/2006/relationships/hyperlink" Target="https://twitter.com/" TargetMode="External"/><Relationship Id="rId1100" Type="http://schemas.openxmlformats.org/officeDocument/2006/relationships/hyperlink" Target="https://twitter.com/" TargetMode="External"/><Relationship Id="rId1184" Type="http://schemas.openxmlformats.org/officeDocument/2006/relationships/hyperlink" Target="https://twitter.com/" TargetMode="External"/><Relationship Id="rId44" Type="http://schemas.openxmlformats.org/officeDocument/2006/relationships/hyperlink" Target="http://whotv.com/2016/01/20/three-killed-in-chickasaw-county-crash/" TargetMode="External"/><Relationship Id="rId554" Type="http://schemas.openxmlformats.org/officeDocument/2006/relationships/hyperlink" Target="https://twitter.com/" TargetMode="External"/><Relationship Id="rId761" Type="http://schemas.openxmlformats.org/officeDocument/2006/relationships/hyperlink" Target="https://twitter.com/" TargetMode="External"/><Relationship Id="rId859" Type="http://schemas.openxmlformats.org/officeDocument/2006/relationships/hyperlink" Target="https://twitter.com/" TargetMode="External"/><Relationship Id="rId193" Type="http://schemas.openxmlformats.org/officeDocument/2006/relationships/hyperlink" Target="https://twitter.com/phenomenal__lay/status/689631918351056896" TargetMode="External"/><Relationship Id="rId207" Type="http://schemas.openxmlformats.org/officeDocument/2006/relationships/hyperlink" Target="http://www.rlhillhomes.com/million-homes" TargetMode="External"/><Relationship Id="rId414" Type="http://schemas.openxmlformats.org/officeDocument/2006/relationships/hyperlink" Target="http://chickasawcountry.com/events/cnra-bald-eagle-watch" TargetMode="External"/><Relationship Id="rId498" Type="http://schemas.openxmlformats.org/officeDocument/2006/relationships/hyperlink" Target="https://twitter.com/" TargetMode="External"/><Relationship Id="rId621" Type="http://schemas.openxmlformats.org/officeDocument/2006/relationships/hyperlink" Target="https://twitter.com/" TargetMode="External"/><Relationship Id="rId1044" Type="http://schemas.openxmlformats.org/officeDocument/2006/relationships/hyperlink" Target="https://twitter.com/" TargetMode="External"/><Relationship Id="rId1251" Type="http://schemas.openxmlformats.org/officeDocument/2006/relationships/hyperlink" Target="https://twitter.com/" TargetMode="External"/><Relationship Id="rId1349" Type="http://schemas.openxmlformats.org/officeDocument/2006/relationships/hyperlink" Target="https://twitter.com/" TargetMode="External"/><Relationship Id="rId260" Type="http://schemas.openxmlformats.org/officeDocument/2006/relationships/hyperlink" Target="http://health-beauty-items.info/hlthb/tytms/?query=http://rover.ebay.com/rover/1/711-53200-19255-0/1?ff3=2&amp;toolid=10039&amp;campid=5337797091&amp;item=141888104777&amp;vectorid=229466&amp;lgeo=1" TargetMode="External"/><Relationship Id="rId719" Type="http://schemas.openxmlformats.org/officeDocument/2006/relationships/hyperlink" Target="https://twitter.com/" TargetMode="External"/><Relationship Id="rId926" Type="http://schemas.openxmlformats.org/officeDocument/2006/relationships/hyperlink" Target="https://twitter.com/" TargetMode="External"/><Relationship Id="rId1111" Type="http://schemas.openxmlformats.org/officeDocument/2006/relationships/hyperlink" Target="https://twitter.com/" TargetMode="External"/><Relationship Id="rId55" Type="http://schemas.openxmlformats.org/officeDocument/2006/relationships/hyperlink" Target="http://www.nmscas.com/" TargetMode="External"/><Relationship Id="rId120" Type="http://schemas.openxmlformats.org/officeDocument/2006/relationships/hyperlink" Target="https://www.youtube.com/watch?v=dqJk8WfzsxQ&amp;feature=youtu.be" TargetMode="External"/><Relationship Id="rId358" Type="http://schemas.openxmlformats.org/officeDocument/2006/relationships/hyperlink" Target="http://www.reddirtreport.com/red-dirt-news/chickasaw-nation-okc-officials-agree-terms-american-indian-cultural-center-and-museum" TargetMode="External"/><Relationship Id="rId565" Type="http://schemas.openxmlformats.org/officeDocument/2006/relationships/hyperlink" Target="https://twitter.com/" TargetMode="External"/><Relationship Id="rId772" Type="http://schemas.openxmlformats.org/officeDocument/2006/relationships/hyperlink" Target="https://twitter.com/" TargetMode="External"/><Relationship Id="rId1195" Type="http://schemas.openxmlformats.org/officeDocument/2006/relationships/hyperlink" Target="https://twitter.com/" TargetMode="External"/><Relationship Id="rId1209" Type="http://schemas.openxmlformats.org/officeDocument/2006/relationships/hyperlink" Target="https://twitter.com/" TargetMode="External"/><Relationship Id="rId218" Type="http://schemas.openxmlformats.org/officeDocument/2006/relationships/hyperlink" Target="https://www.chickasaw.net/Our-Nation/Culture/Beliefs/Legends.aspx" TargetMode="External"/><Relationship Id="rId425" Type="http://schemas.openxmlformats.org/officeDocument/2006/relationships/hyperlink" Target="http://chickasawcountry.com/events/mcswain-movie-night-war-room" TargetMode="External"/><Relationship Id="rId632" Type="http://schemas.openxmlformats.org/officeDocument/2006/relationships/hyperlink" Target="https://twitter.com/" TargetMode="External"/><Relationship Id="rId1055" Type="http://schemas.openxmlformats.org/officeDocument/2006/relationships/hyperlink" Target="https://twitter.com/" TargetMode="External"/><Relationship Id="rId1262" Type="http://schemas.openxmlformats.org/officeDocument/2006/relationships/hyperlink" Target="https://twitter.com/" TargetMode="External"/><Relationship Id="rId271" Type="http://schemas.openxmlformats.org/officeDocument/2006/relationships/hyperlink" Target="http://www.ionok.com/homepage-feature1/okc-council-chickasaw-nation-agree-work-completing-indian-cultural-center/" TargetMode="External"/><Relationship Id="rId937" Type="http://schemas.openxmlformats.org/officeDocument/2006/relationships/hyperlink" Target="https://twitter.com/" TargetMode="External"/><Relationship Id="rId1122" Type="http://schemas.openxmlformats.org/officeDocument/2006/relationships/hyperlink" Target="https://twitter.com/" TargetMode="External"/><Relationship Id="rId66" Type="http://schemas.openxmlformats.org/officeDocument/2006/relationships/hyperlink" Target="http://dlvr.it/DKzTrj" TargetMode="External"/><Relationship Id="rId131" Type="http://schemas.openxmlformats.org/officeDocument/2006/relationships/hyperlink" Target="http://mesonet.agron.iastate.edu/vtec/?utm_source=dlvr.it&amp;utm_medium=twitter" TargetMode="External"/><Relationship Id="rId369" Type="http://schemas.openxmlformats.org/officeDocument/2006/relationships/hyperlink" Target="https://twitter.com/chickasaw/status/689602090629500928" TargetMode="External"/><Relationship Id="rId576" Type="http://schemas.openxmlformats.org/officeDocument/2006/relationships/hyperlink" Target="https://twitter.com/" TargetMode="External"/><Relationship Id="rId783" Type="http://schemas.openxmlformats.org/officeDocument/2006/relationships/hyperlink" Target="https://twitter.com/" TargetMode="External"/><Relationship Id="rId990" Type="http://schemas.openxmlformats.org/officeDocument/2006/relationships/hyperlink" Target="https://twitter.com/" TargetMode="External"/><Relationship Id="rId229" Type="http://schemas.openxmlformats.org/officeDocument/2006/relationships/hyperlink" Target="http://mesonet.agron.iastate.edu/vtec/" TargetMode="External"/><Relationship Id="rId436" Type="http://schemas.openxmlformats.org/officeDocument/2006/relationships/hyperlink" Target="http://chickasawcountry.com/events/monster-truck-rally" TargetMode="External"/><Relationship Id="rId643" Type="http://schemas.openxmlformats.org/officeDocument/2006/relationships/hyperlink" Target="https://twitter.com/" TargetMode="External"/><Relationship Id="rId1066" Type="http://schemas.openxmlformats.org/officeDocument/2006/relationships/hyperlink" Target="https://twitter.com/" TargetMode="External"/><Relationship Id="rId1273" Type="http://schemas.openxmlformats.org/officeDocument/2006/relationships/hyperlink" Target="https://twitter.com/" TargetMode="External"/><Relationship Id="rId850" Type="http://schemas.openxmlformats.org/officeDocument/2006/relationships/hyperlink" Target="https://twitter.com/" TargetMode="External"/><Relationship Id="rId948" Type="http://schemas.openxmlformats.org/officeDocument/2006/relationships/hyperlink" Target="https://twitter.com/" TargetMode="External"/><Relationship Id="rId1133" Type="http://schemas.openxmlformats.org/officeDocument/2006/relationships/hyperlink" Target="https://twitter.com/" TargetMode="External"/><Relationship Id="rId77" Type="http://schemas.openxmlformats.org/officeDocument/2006/relationships/hyperlink" Target="http://www.wave3.com/story/31018127/death-investigation-underway-in-chickasaw-neighborhood" TargetMode="External"/><Relationship Id="rId282" Type="http://schemas.openxmlformats.org/officeDocument/2006/relationships/hyperlink" Target="https://www.instagram.com/p/BBDWxeVoeU-/" TargetMode="External"/><Relationship Id="rId503" Type="http://schemas.openxmlformats.org/officeDocument/2006/relationships/hyperlink" Target="https://twitter.com/" TargetMode="External"/><Relationship Id="rId587" Type="http://schemas.openxmlformats.org/officeDocument/2006/relationships/hyperlink" Target="https://twitter.com/" TargetMode="External"/><Relationship Id="rId710" Type="http://schemas.openxmlformats.org/officeDocument/2006/relationships/hyperlink" Target="https://twitter.com/" TargetMode="External"/><Relationship Id="rId808" Type="http://schemas.openxmlformats.org/officeDocument/2006/relationships/hyperlink" Target="https://twitter.com/" TargetMode="External"/><Relationship Id="rId1340" Type="http://schemas.openxmlformats.org/officeDocument/2006/relationships/hyperlink" Target="https://twitter.com/" TargetMode="External"/><Relationship Id="rId8" Type="http://schemas.openxmlformats.org/officeDocument/2006/relationships/hyperlink" Target="https://www.chickasaw.tv/home/video/cntv-january-15-2016" TargetMode="External"/><Relationship Id="rId142" Type="http://schemas.openxmlformats.org/officeDocument/2006/relationships/hyperlink" Target="https://www.swarmapp.com/c/07fEixRfxV8" TargetMode="External"/><Relationship Id="rId447" Type="http://schemas.openxmlformats.org/officeDocument/2006/relationships/hyperlink" Target="https://a.pgtb.me/qPvpBx" TargetMode="External"/><Relationship Id="rId794" Type="http://schemas.openxmlformats.org/officeDocument/2006/relationships/hyperlink" Target="https://twitter.com/" TargetMode="External"/><Relationship Id="rId1077" Type="http://schemas.openxmlformats.org/officeDocument/2006/relationships/hyperlink" Target="https://twitter.com/" TargetMode="External"/><Relationship Id="rId1200" Type="http://schemas.openxmlformats.org/officeDocument/2006/relationships/hyperlink" Target="https://twitter.com/" TargetMode="External"/><Relationship Id="rId654" Type="http://schemas.openxmlformats.org/officeDocument/2006/relationships/hyperlink" Target="https://twitter.com/" TargetMode="External"/><Relationship Id="rId861" Type="http://schemas.openxmlformats.org/officeDocument/2006/relationships/hyperlink" Target="https://twitter.com/" TargetMode="External"/><Relationship Id="rId959" Type="http://schemas.openxmlformats.org/officeDocument/2006/relationships/hyperlink" Target="https://twitter.com/" TargetMode="External"/><Relationship Id="rId1284" Type="http://schemas.openxmlformats.org/officeDocument/2006/relationships/hyperlink" Target="https://twitter.com/" TargetMode="External"/><Relationship Id="rId293" Type="http://schemas.openxmlformats.org/officeDocument/2006/relationships/hyperlink" Target="http://www.reddirtreport.com/red-dirt-news/chickasaw-nation-okc-officials-agree-terms-american-indian-cultural-center-and-museum?utm_content=buffer765c9&amp;utm_medium=social&amp;utm_source=twitter.com&amp;utm_campaign=buffer" TargetMode="External"/><Relationship Id="rId307" Type="http://schemas.openxmlformats.org/officeDocument/2006/relationships/hyperlink" Target="http://www.reddirtreport.com/red-dirt-news/chickasaw-nation-okc-officials-agree-terms-american-indian-cultural-center-and-museum" TargetMode="External"/><Relationship Id="rId514" Type="http://schemas.openxmlformats.org/officeDocument/2006/relationships/hyperlink" Target="https://twitter.com/" TargetMode="External"/><Relationship Id="rId721" Type="http://schemas.openxmlformats.org/officeDocument/2006/relationships/hyperlink" Target="https://twitter.com/" TargetMode="External"/><Relationship Id="rId1144" Type="http://schemas.openxmlformats.org/officeDocument/2006/relationships/hyperlink" Target="https://twitter.com/" TargetMode="External"/><Relationship Id="rId1351" Type="http://schemas.openxmlformats.org/officeDocument/2006/relationships/hyperlink" Target="https://twitter.com/" TargetMode="External"/><Relationship Id="rId88" Type="http://schemas.openxmlformats.org/officeDocument/2006/relationships/hyperlink" Target="http://www.businesswire.com/portal/site/home/news/subject?vnsId=31404" TargetMode="External"/><Relationship Id="rId153" Type="http://schemas.openxmlformats.org/officeDocument/2006/relationships/hyperlink" Target="https://a.pgtb.me/qPvpBx" TargetMode="External"/><Relationship Id="rId360" Type="http://schemas.openxmlformats.org/officeDocument/2006/relationships/hyperlink" Target="http://www.reddirtreport.com/red-dirt-news/chickasaw-nation-okc-officials-agree-terms-american-indian-cultural-center-and-museum" TargetMode="External"/><Relationship Id="rId598" Type="http://schemas.openxmlformats.org/officeDocument/2006/relationships/hyperlink" Target="https://twitter.com/" TargetMode="External"/><Relationship Id="rId819" Type="http://schemas.openxmlformats.org/officeDocument/2006/relationships/hyperlink" Target="https://twitter.com/" TargetMode="External"/><Relationship Id="rId1004" Type="http://schemas.openxmlformats.org/officeDocument/2006/relationships/hyperlink" Target="https://twitter.com/" TargetMode="External"/><Relationship Id="rId1211" Type="http://schemas.openxmlformats.org/officeDocument/2006/relationships/hyperlink" Target="https://twitter.com/" TargetMode="External"/><Relationship Id="rId220" Type="http://schemas.openxmlformats.org/officeDocument/2006/relationships/hyperlink" Target="http://www.newson6.com/category/267187/dynamic-popout-live-stream?webEncoder=http://kwtv-lh.akamaihd.net/z/KWTV_665@91154/manifest.f4m&amp;mobileEncoder=http://kwtv-lh.akamaihd.net/i/KWTV_665@91154/master.m3u8" TargetMode="External"/><Relationship Id="rId458" Type="http://schemas.openxmlformats.org/officeDocument/2006/relationships/hyperlink" Target="http://chickasawkids.com/" TargetMode="External"/><Relationship Id="rId665" Type="http://schemas.openxmlformats.org/officeDocument/2006/relationships/hyperlink" Target="https://twitter.com/" TargetMode="External"/><Relationship Id="rId872" Type="http://schemas.openxmlformats.org/officeDocument/2006/relationships/hyperlink" Target="https://twitter.com/" TargetMode="External"/><Relationship Id="rId1088" Type="http://schemas.openxmlformats.org/officeDocument/2006/relationships/hyperlink" Target="https://twitter.com/" TargetMode="External"/><Relationship Id="rId1295" Type="http://schemas.openxmlformats.org/officeDocument/2006/relationships/hyperlink" Target="https://twitter.com/" TargetMode="External"/><Relationship Id="rId1309" Type="http://schemas.openxmlformats.org/officeDocument/2006/relationships/hyperlink" Target="https://twitter.com/" TargetMode="External"/><Relationship Id="rId15" Type="http://schemas.openxmlformats.org/officeDocument/2006/relationships/hyperlink" Target="https://tggstaffing.catsone.com/careers/index.php?m=portal&amp;a=details&amp;jobOrderID=6588405" TargetMode="External"/><Relationship Id="rId318" Type="http://schemas.openxmlformats.org/officeDocument/2006/relationships/hyperlink" Target="http://www.reddirtreport.com/red-dirt-news/chickasaw-nation-okc-officials-agree-terms-american-indian-cultural-center-and-museum" TargetMode="External"/><Relationship Id="rId525" Type="http://schemas.openxmlformats.org/officeDocument/2006/relationships/hyperlink" Target="https://twitter.com/" TargetMode="External"/><Relationship Id="rId732" Type="http://schemas.openxmlformats.org/officeDocument/2006/relationships/hyperlink" Target="https://twitter.com/" TargetMode="External"/><Relationship Id="rId1155" Type="http://schemas.openxmlformats.org/officeDocument/2006/relationships/hyperlink" Target="https://twitter.com/" TargetMode="External"/><Relationship Id="rId99" Type="http://schemas.openxmlformats.org/officeDocument/2006/relationships/hyperlink" Target="https://www.swarmapp.com/c/fRPO4HrjN4D" TargetMode="External"/><Relationship Id="rId164" Type="http://schemas.openxmlformats.org/officeDocument/2006/relationships/hyperlink" Target="https://www.swarmapp.com/c/7DmPXc2xtor" TargetMode="External"/><Relationship Id="rId371" Type="http://schemas.openxmlformats.org/officeDocument/2006/relationships/hyperlink" Target="https://chickasaw.net/News/Press-Releases/2014-Press-Releases/Burial-site-of-former-Chickasaw-Gov-Burney-locate.aspx?platform=hootsuite" TargetMode="External"/><Relationship Id="rId1015" Type="http://schemas.openxmlformats.org/officeDocument/2006/relationships/hyperlink" Target="https://twitter.com/" TargetMode="External"/><Relationship Id="rId1222" Type="http://schemas.openxmlformats.org/officeDocument/2006/relationships/hyperlink" Target="https://twitter.com/" TargetMode="External"/><Relationship Id="rId469" Type="http://schemas.openxmlformats.org/officeDocument/2006/relationships/hyperlink" Target="http://chickasaw.net/News/Press-Releases/2016-Press-Releases/Chickasaw-bowyer-lives-off-the-grid-despite-notori.aspx?platform=hootsuite" TargetMode="External"/><Relationship Id="rId676" Type="http://schemas.openxmlformats.org/officeDocument/2006/relationships/hyperlink" Target="https://twitter.com/" TargetMode="External"/><Relationship Id="rId883" Type="http://schemas.openxmlformats.org/officeDocument/2006/relationships/hyperlink" Target="https://twitter.com/" TargetMode="External"/><Relationship Id="rId1099" Type="http://schemas.openxmlformats.org/officeDocument/2006/relationships/hyperlink" Target="https://twitter.com/" TargetMode="External"/><Relationship Id="rId26" Type="http://schemas.openxmlformats.org/officeDocument/2006/relationships/hyperlink" Target="https://twitter.com/ken_ragsdale/status/689578880399605760" TargetMode="External"/><Relationship Id="rId231" Type="http://schemas.openxmlformats.org/officeDocument/2006/relationships/hyperlink" Target="https://www.instagram.com/p/BBAiCZ6AzpV/" TargetMode="External"/><Relationship Id="rId329" Type="http://schemas.openxmlformats.org/officeDocument/2006/relationships/hyperlink" Target="http://mesonet.agron.iastate.edu/vtec/" TargetMode="External"/><Relationship Id="rId536" Type="http://schemas.openxmlformats.org/officeDocument/2006/relationships/hyperlink" Target="https://twitter.com/" TargetMode="External"/><Relationship Id="rId1166" Type="http://schemas.openxmlformats.org/officeDocument/2006/relationships/hyperlink" Target="https://twitter.com/" TargetMode="External"/><Relationship Id="rId175" Type="http://schemas.openxmlformats.org/officeDocument/2006/relationships/hyperlink" Target="https://toiletrepair.renovatedceilings.com/service/toilet-repair-chickasaw-al-chickasaw-toilet-repair-pros/" TargetMode="External"/><Relationship Id="rId743" Type="http://schemas.openxmlformats.org/officeDocument/2006/relationships/hyperlink" Target="https://twitter.com/" TargetMode="External"/><Relationship Id="rId950" Type="http://schemas.openxmlformats.org/officeDocument/2006/relationships/hyperlink" Target="https://twitter.com/" TargetMode="External"/><Relationship Id="rId1026" Type="http://schemas.openxmlformats.org/officeDocument/2006/relationships/hyperlink" Target="https://twitter.com/" TargetMode="External"/><Relationship Id="rId382" Type="http://schemas.openxmlformats.org/officeDocument/2006/relationships/hyperlink" Target="https://a.pgtb.me/qPvpBx" TargetMode="External"/><Relationship Id="rId603" Type="http://schemas.openxmlformats.org/officeDocument/2006/relationships/hyperlink" Target="https://twitter.com/" TargetMode="External"/><Relationship Id="rId687" Type="http://schemas.openxmlformats.org/officeDocument/2006/relationships/hyperlink" Target="https://twitter.com/" TargetMode="External"/><Relationship Id="rId810" Type="http://schemas.openxmlformats.org/officeDocument/2006/relationships/hyperlink" Target="https://twitter.com/" TargetMode="External"/><Relationship Id="rId908" Type="http://schemas.openxmlformats.org/officeDocument/2006/relationships/hyperlink" Target="https://twitter.com/" TargetMode="External"/><Relationship Id="rId1233" Type="http://schemas.openxmlformats.org/officeDocument/2006/relationships/hyperlink" Target="https://twitter.com/" TargetMode="External"/><Relationship Id="rId242" Type="http://schemas.openxmlformats.org/officeDocument/2006/relationships/hyperlink" Target="http://r.socialstudio.radian6.com/e3101b91-afb1-4d9d-8566-8602e198b544" TargetMode="External"/><Relationship Id="rId894" Type="http://schemas.openxmlformats.org/officeDocument/2006/relationships/hyperlink" Target="https://twitter.com/" TargetMode="External"/><Relationship Id="rId1177" Type="http://schemas.openxmlformats.org/officeDocument/2006/relationships/hyperlink" Target="https://twitter.com/" TargetMode="External"/><Relationship Id="rId1300" Type="http://schemas.openxmlformats.org/officeDocument/2006/relationships/hyperlink" Target="https://twitter.com/" TargetMode="External"/><Relationship Id="rId37" Type="http://schemas.openxmlformats.org/officeDocument/2006/relationships/hyperlink" Target="http://chickasaw.net/Services/Higher-Education-Grants-Scholarships-Incentives.aspx" TargetMode="External"/><Relationship Id="rId102" Type="http://schemas.openxmlformats.org/officeDocument/2006/relationships/hyperlink" Target="http://www.simpleweatheralert.com/cgi-bin/weatherdetail.py?l=MS1255E4E96A00.WinterWeatherAdvisory.1255E4F93F20MS.MEGWSWMEG.11e06bf123fe83fc656bcb1cb06a43d6&amp;a=028&amp;t=1" TargetMode="External"/><Relationship Id="rId547" Type="http://schemas.openxmlformats.org/officeDocument/2006/relationships/hyperlink" Target="https://twitter.com/" TargetMode="External"/><Relationship Id="rId754" Type="http://schemas.openxmlformats.org/officeDocument/2006/relationships/hyperlink" Target="https://twitter.com/" TargetMode="External"/><Relationship Id="rId961" Type="http://schemas.openxmlformats.org/officeDocument/2006/relationships/hyperlink" Target="https://twitter.com/" TargetMode="External"/><Relationship Id="rId90" Type="http://schemas.openxmlformats.org/officeDocument/2006/relationships/hyperlink" Target="https://twitter.com/Chickasaw/status/690299137712087041" TargetMode="External"/><Relationship Id="rId186" Type="http://schemas.openxmlformats.org/officeDocument/2006/relationships/hyperlink" Target="http://www.medworking.com/physician-jobs/475913.html?" TargetMode="External"/><Relationship Id="rId393" Type="http://schemas.openxmlformats.org/officeDocument/2006/relationships/hyperlink" Target="http://chickasaw.net/Services/Higher-Education-Grants-Scholarships-Incentives.aspx" TargetMode="External"/><Relationship Id="rId407" Type="http://schemas.openxmlformats.org/officeDocument/2006/relationships/hyperlink" Target="https://twitter.com/chickasawccc/status/691301847026413568" TargetMode="External"/><Relationship Id="rId614" Type="http://schemas.openxmlformats.org/officeDocument/2006/relationships/hyperlink" Target="https://twitter.com/" TargetMode="External"/><Relationship Id="rId821" Type="http://schemas.openxmlformats.org/officeDocument/2006/relationships/hyperlink" Target="https://twitter.com/" TargetMode="External"/><Relationship Id="rId1037" Type="http://schemas.openxmlformats.org/officeDocument/2006/relationships/hyperlink" Target="https://twitter.com/" TargetMode="External"/><Relationship Id="rId1244" Type="http://schemas.openxmlformats.org/officeDocument/2006/relationships/hyperlink" Target="https://twitter.com/" TargetMode="External"/><Relationship Id="rId253" Type="http://schemas.openxmlformats.org/officeDocument/2006/relationships/hyperlink" Target="http://www.reddirtreport.com/red-dirt-news/chickasaw-nation-okc-officials-agree-terms-american-indian-cultural-center-and-museum" TargetMode="External"/><Relationship Id="rId460" Type="http://schemas.openxmlformats.org/officeDocument/2006/relationships/hyperlink" Target="https://www.youtube.com/watch?v=fDiRqKDm-5k" TargetMode="External"/><Relationship Id="rId698" Type="http://schemas.openxmlformats.org/officeDocument/2006/relationships/hyperlink" Target="https://twitter.com/" TargetMode="External"/><Relationship Id="rId919" Type="http://schemas.openxmlformats.org/officeDocument/2006/relationships/hyperlink" Target="https://twitter.com/" TargetMode="External"/><Relationship Id="rId1090" Type="http://schemas.openxmlformats.org/officeDocument/2006/relationships/hyperlink" Target="https://twitter.com/" TargetMode="External"/><Relationship Id="rId1104" Type="http://schemas.openxmlformats.org/officeDocument/2006/relationships/hyperlink" Target="https://twitter.com/" TargetMode="External"/><Relationship Id="rId1311" Type="http://schemas.openxmlformats.org/officeDocument/2006/relationships/hyperlink" Target="https://twitter.com/" TargetMode="External"/><Relationship Id="rId48" Type="http://schemas.openxmlformats.org/officeDocument/2006/relationships/hyperlink" Target="http://kcrr.com/3-killed-in-chickasaw-county-wreck/?platform=hootsuite" TargetMode="External"/><Relationship Id="rId113" Type="http://schemas.openxmlformats.org/officeDocument/2006/relationships/hyperlink" Target="http://www.simpleweatheralert.com/cgi-bin/weatherdetail.py?l=MS1255E4CD8114.WinterStormWatch.1255E4F854C0MS.MEGWSWMEG.0a589924dc03281cc000660f8af5ff87&amp;a=028&amp;t=1" TargetMode="External"/><Relationship Id="rId320" Type="http://schemas.openxmlformats.org/officeDocument/2006/relationships/hyperlink" Target="http://www.pressreleasepoint.com/dr-cj-aducci-selected-chickasaw-nation-leadership-role" TargetMode="External"/><Relationship Id="rId558" Type="http://schemas.openxmlformats.org/officeDocument/2006/relationships/hyperlink" Target="https://twitter.com/" TargetMode="External"/><Relationship Id="rId765" Type="http://schemas.openxmlformats.org/officeDocument/2006/relationships/hyperlink" Target="https://twitter.com/" TargetMode="External"/><Relationship Id="rId972" Type="http://schemas.openxmlformats.org/officeDocument/2006/relationships/hyperlink" Target="https://twitter.com/" TargetMode="External"/><Relationship Id="rId1188" Type="http://schemas.openxmlformats.org/officeDocument/2006/relationships/hyperlink" Target="https://twitter.com/" TargetMode="External"/><Relationship Id="rId197" Type="http://schemas.openxmlformats.org/officeDocument/2006/relationships/hyperlink" Target="https://www.facebook.com/SNNWX/posts/1857907607769237" TargetMode="External"/><Relationship Id="rId418" Type="http://schemas.openxmlformats.org/officeDocument/2006/relationships/hyperlink" Target="http://chickasawcountry.com/events/wyatt-mccubbin-at-the-pickin-parlor" TargetMode="External"/><Relationship Id="rId625" Type="http://schemas.openxmlformats.org/officeDocument/2006/relationships/hyperlink" Target="https://twitter.com/" TargetMode="External"/><Relationship Id="rId832" Type="http://schemas.openxmlformats.org/officeDocument/2006/relationships/hyperlink" Target="https://twitter.com/" TargetMode="External"/><Relationship Id="rId1048" Type="http://schemas.openxmlformats.org/officeDocument/2006/relationships/hyperlink" Target="https://twitter.com/" TargetMode="External"/><Relationship Id="rId1255" Type="http://schemas.openxmlformats.org/officeDocument/2006/relationships/hyperlink" Target="https://twitter.com/" TargetMode="External"/><Relationship Id="rId264" Type="http://schemas.openxmlformats.org/officeDocument/2006/relationships/hyperlink" Target="https://www.instagram.com/p/BBCsCAioCru/" TargetMode="External"/><Relationship Id="rId471" Type="http://schemas.openxmlformats.org/officeDocument/2006/relationships/hyperlink" Target="http://chickasawfoundation.org/Scholarships.aspx" TargetMode="External"/><Relationship Id="rId1115" Type="http://schemas.openxmlformats.org/officeDocument/2006/relationships/hyperlink" Target="https://twitter.com/" TargetMode="External"/><Relationship Id="rId1322" Type="http://schemas.openxmlformats.org/officeDocument/2006/relationships/hyperlink" Target="https://twitter.com/" TargetMode="External"/><Relationship Id="rId59" Type="http://schemas.openxmlformats.org/officeDocument/2006/relationships/hyperlink" Target="http://www.socialsharinglink.com/buy/KY02cL0KK40d80KBd0/?b=Q2hpY2thc2F3LUxpdHRsZS1Sb2NrLTE4LUJyb29tLWhhbmRsZS9kcC9CMDAwS0tLTEtZ&amp;id=1453326810&amp;n=houseware_deals" TargetMode="External"/><Relationship Id="rId124" Type="http://schemas.openxmlformats.org/officeDocument/2006/relationships/hyperlink" Target="http://mesonet.agron.iastate.edu/vtec/" TargetMode="External"/><Relationship Id="rId569" Type="http://schemas.openxmlformats.org/officeDocument/2006/relationships/hyperlink" Target="https://twitter.com/" TargetMode="External"/><Relationship Id="rId776" Type="http://schemas.openxmlformats.org/officeDocument/2006/relationships/hyperlink" Target="https://twitter.com/" TargetMode="External"/><Relationship Id="rId983" Type="http://schemas.openxmlformats.org/officeDocument/2006/relationships/hyperlink" Target="https://twitter.com/" TargetMode="External"/><Relationship Id="rId1199" Type="http://schemas.openxmlformats.org/officeDocument/2006/relationships/hyperlink" Target="https://twitter.com/" TargetMode="External"/><Relationship Id="rId331" Type="http://schemas.openxmlformats.org/officeDocument/2006/relationships/hyperlink" Target="http://mesonet.agron.iastate.edu/vtec/" TargetMode="External"/><Relationship Id="rId429" Type="http://schemas.openxmlformats.org/officeDocument/2006/relationships/hyperlink" Target="https://twitter.com/ArtesianHotel/status/689568030439923712" TargetMode="External"/><Relationship Id="rId636" Type="http://schemas.openxmlformats.org/officeDocument/2006/relationships/hyperlink" Target="https://twitter.com/" TargetMode="External"/><Relationship Id="rId1059" Type="http://schemas.openxmlformats.org/officeDocument/2006/relationships/hyperlink" Target="https://twitter.com/" TargetMode="External"/><Relationship Id="rId1266" Type="http://schemas.openxmlformats.org/officeDocument/2006/relationships/hyperlink" Target="https://twitter.com/" TargetMode="External"/><Relationship Id="rId843" Type="http://schemas.openxmlformats.org/officeDocument/2006/relationships/hyperlink" Target="https://twitter.com/" TargetMode="External"/><Relationship Id="rId1126" Type="http://schemas.openxmlformats.org/officeDocument/2006/relationships/hyperlink" Target="https://twitter.com/" TargetMode="External"/><Relationship Id="rId275" Type="http://schemas.openxmlformats.org/officeDocument/2006/relationships/hyperlink" Target="http://journalrecord.com/2016/01/26/okc-council-accepts-chickasaw-offer-to-finish-run-museum-general-news/?platform=hootsuite" TargetMode="External"/><Relationship Id="rId482" Type="http://schemas.openxmlformats.org/officeDocument/2006/relationships/hyperlink" Target="https://twitter.com/" TargetMode="External"/><Relationship Id="rId703" Type="http://schemas.openxmlformats.org/officeDocument/2006/relationships/hyperlink" Target="https://twitter.com/" TargetMode="External"/><Relationship Id="rId910" Type="http://schemas.openxmlformats.org/officeDocument/2006/relationships/hyperlink" Target="https://twitter.com/" TargetMode="External"/><Relationship Id="rId1333" Type="http://schemas.openxmlformats.org/officeDocument/2006/relationships/hyperlink" Target="https://twitter.com/" TargetMode="External"/><Relationship Id="rId135" Type="http://schemas.openxmlformats.org/officeDocument/2006/relationships/hyperlink" Target="http://mesonet.agron.iastate.edu/lsr/?utm_source=dlvr.it&amp;utm_medium=twitter" TargetMode="External"/><Relationship Id="rId342" Type="http://schemas.openxmlformats.org/officeDocument/2006/relationships/hyperlink" Target="http://chickasaw.net/Services/Prevention-Services.aspx" TargetMode="External"/><Relationship Id="rId787" Type="http://schemas.openxmlformats.org/officeDocument/2006/relationships/hyperlink" Target="https://twitter.com/" TargetMode="External"/><Relationship Id="rId994" Type="http://schemas.openxmlformats.org/officeDocument/2006/relationships/hyperlink" Target="https://twitter.com/" TargetMode="External"/><Relationship Id="rId202" Type="http://schemas.openxmlformats.org/officeDocument/2006/relationships/hyperlink" Target="http://weatherhop.com/warnings/56a168cb4a55b3e433000009" TargetMode="External"/><Relationship Id="rId647" Type="http://schemas.openxmlformats.org/officeDocument/2006/relationships/hyperlink" Target="https://twitter.com/" TargetMode="External"/><Relationship Id="rId854" Type="http://schemas.openxmlformats.org/officeDocument/2006/relationships/hyperlink" Target="https://twitter.com/" TargetMode="External"/><Relationship Id="rId1277" Type="http://schemas.openxmlformats.org/officeDocument/2006/relationships/hyperlink" Target="https://twitter.com/" TargetMode="External"/><Relationship Id="rId286" Type="http://schemas.openxmlformats.org/officeDocument/2006/relationships/hyperlink" Target="http://www.ionok.com/homepage-feature1/okc-council-chickasaw-nation-agree-work-completing-indian-cultural-center/" TargetMode="External"/><Relationship Id="rId493" Type="http://schemas.openxmlformats.org/officeDocument/2006/relationships/hyperlink" Target="https://twitter.com/" TargetMode="External"/><Relationship Id="rId507" Type="http://schemas.openxmlformats.org/officeDocument/2006/relationships/hyperlink" Target="https://twitter.com/" TargetMode="External"/><Relationship Id="rId714" Type="http://schemas.openxmlformats.org/officeDocument/2006/relationships/hyperlink" Target="https://twitter.com/" TargetMode="External"/><Relationship Id="rId921" Type="http://schemas.openxmlformats.org/officeDocument/2006/relationships/hyperlink" Target="https://twitter.com/" TargetMode="External"/><Relationship Id="rId1137" Type="http://schemas.openxmlformats.org/officeDocument/2006/relationships/hyperlink" Target="https://twitter.com/" TargetMode="External"/><Relationship Id="rId1344" Type="http://schemas.openxmlformats.org/officeDocument/2006/relationships/hyperlink" Target="https://twitter.com/" TargetMode="External"/><Relationship Id="rId50" Type="http://schemas.openxmlformats.org/officeDocument/2006/relationships/hyperlink" Target="http://kimt.com/2016/01/20/3-dead-after-chickasaw-county-crash/" TargetMode="External"/><Relationship Id="rId146" Type="http://schemas.openxmlformats.org/officeDocument/2006/relationships/hyperlink" Target="https://www.chickasaw.tv/history-timeline/video/the-self-determination-act-of-1975/document/indian-self-determination-and-indian-education-assistance-act?utm_source=Twitter&amp;utm_medium=Social&amp;utm_content=chickasaw_tv_history-timeline_video_the-self-determination-act-of-1975_document_indian-self-determination-and-indian-education-assistance-act-2016-01-22&amp;utm_campaign=Chickasaw" TargetMode="External"/><Relationship Id="rId353" Type="http://schemas.openxmlformats.org/officeDocument/2006/relationships/hyperlink" Target="http://chickasaw.net/News/Press-Releases/2016-Press-Releases/Chickasaw-bowyer-lives-off-the-grid-despite-notori.aspx?platform=hootsuite" TargetMode="External"/><Relationship Id="rId560" Type="http://schemas.openxmlformats.org/officeDocument/2006/relationships/hyperlink" Target="https://twitter.com/" TargetMode="External"/><Relationship Id="rId798" Type="http://schemas.openxmlformats.org/officeDocument/2006/relationships/hyperlink" Target="https://twitter.com/" TargetMode="External"/><Relationship Id="rId1190" Type="http://schemas.openxmlformats.org/officeDocument/2006/relationships/hyperlink" Target="https://twitter.com/" TargetMode="External"/><Relationship Id="rId1204" Type="http://schemas.openxmlformats.org/officeDocument/2006/relationships/hyperlink" Target="https://twitter.com/" TargetMode="External"/><Relationship Id="rId213" Type="http://schemas.openxmlformats.org/officeDocument/2006/relationships/hyperlink" Target="http://www.oklahoman.com/article/5474593?access=57382de0622d60e465726b468211de81&amp;utm_medium=social&amp;utm_source=twitter_theoklahoman" TargetMode="External"/><Relationship Id="rId420" Type="http://schemas.openxmlformats.org/officeDocument/2006/relationships/hyperlink" Target="http://chickasawcountry.com/events/wyatt-mccubbin-at-the-pickin-parlor" TargetMode="External"/><Relationship Id="rId658" Type="http://schemas.openxmlformats.org/officeDocument/2006/relationships/hyperlink" Target="https://twitter.com/" TargetMode="External"/><Relationship Id="rId865" Type="http://schemas.openxmlformats.org/officeDocument/2006/relationships/hyperlink" Target="https://twitter.com/" TargetMode="External"/><Relationship Id="rId1050" Type="http://schemas.openxmlformats.org/officeDocument/2006/relationships/hyperlink" Target="https://twitter.com/" TargetMode="External"/><Relationship Id="rId1288" Type="http://schemas.openxmlformats.org/officeDocument/2006/relationships/hyperlink" Target="https://twitter.com/" TargetMode="External"/><Relationship Id="rId297" Type="http://schemas.openxmlformats.org/officeDocument/2006/relationships/hyperlink" Target="https://a.pgtb.me/qPvpBx" TargetMode="External"/><Relationship Id="rId518" Type="http://schemas.openxmlformats.org/officeDocument/2006/relationships/hyperlink" Target="https://twitter.com/" TargetMode="External"/><Relationship Id="rId725" Type="http://schemas.openxmlformats.org/officeDocument/2006/relationships/hyperlink" Target="https://twitter.com/" TargetMode="External"/><Relationship Id="rId932" Type="http://schemas.openxmlformats.org/officeDocument/2006/relationships/hyperlink" Target="https://twitter.com/" TargetMode="External"/><Relationship Id="rId1148" Type="http://schemas.openxmlformats.org/officeDocument/2006/relationships/hyperlink" Target="https://twitter.com/" TargetMode="External"/><Relationship Id="rId1355" Type="http://schemas.openxmlformats.org/officeDocument/2006/relationships/vmlDrawing" Target="../drawings/vmlDrawing1.vml"/><Relationship Id="rId157" Type="http://schemas.openxmlformats.org/officeDocument/2006/relationships/hyperlink" Target="http://chickasawfoundation.org/Scholarships.aspx" TargetMode="External"/><Relationship Id="rId364" Type="http://schemas.openxmlformats.org/officeDocument/2006/relationships/hyperlink" Target="https://www.chickasaw.tv/arts/video/the-mcswain-theatre-a-second-chance/document/mcswain-theatre-profile?utm_source=Twitter&amp;utm_medium=Social&amp;utm_content=chickasaw_tv_arts_video_the-mcswain-theatre-a-second-chance_document_mcswain-theatre-profile-2016-01-28&amp;utm_campaign=Chickasaw" TargetMode="External"/><Relationship Id="rId1008" Type="http://schemas.openxmlformats.org/officeDocument/2006/relationships/hyperlink" Target="https://twitter.com/" TargetMode="External"/><Relationship Id="rId1215" Type="http://schemas.openxmlformats.org/officeDocument/2006/relationships/hyperlink" Target="https://twitter.com/" TargetMode="External"/><Relationship Id="rId61" Type="http://schemas.openxmlformats.org/officeDocument/2006/relationships/hyperlink" Target="http://www.socialsharinglink.com/buy/KY02cL0KK40d80KBd0/?b=Q2hpY2thc2F3LUxpdHRsZS1Sb2NrLTE4LUJyb29tLWhhbmRsZS9kcC9CMDAwS0tLTEtZ&amp;id=1453326810&amp;n=houseware_deals" TargetMode="External"/><Relationship Id="rId571" Type="http://schemas.openxmlformats.org/officeDocument/2006/relationships/hyperlink" Target="https://twitter.com/" TargetMode="External"/><Relationship Id="rId669" Type="http://schemas.openxmlformats.org/officeDocument/2006/relationships/hyperlink" Target="https://twitter.com/" TargetMode="External"/><Relationship Id="rId876" Type="http://schemas.openxmlformats.org/officeDocument/2006/relationships/hyperlink" Target="https://twitter.com/" TargetMode="External"/><Relationship Id="rId1299" Type="http://schemas.openxmlformats.org/officeDocument/2006/relationships/hyperlink" Target="https://twitter.com/" TargetMode="External"/><Relationship Id="rId19" Type="http://schemas.openxmlformats.org/officeDocument/2006/relationships/hyperlink" Target="http://paper.li/MarySarahMusic/1325947961?edition_id=df1fe5f0-be57-11e5-bdcf-0cc47a0d1605" TargetMode="External"/><Relationship Id="rId224" Type="http://schemas.openxmlformats.org/officeDocument/2006/relationships/hyperlink" Target="https://www.instagram.com/p/BA_MyDAKwvdwiQZdWxeQzYUrp4MlVocNruSsqw0/" TargetMode="External"/><Relationship Id="rId431" Type="http://schemas.openxmlformats.org/officeDocument/2006/relationships/hyperlink" Target="http://chickasawcountry.com/valentines-getaway" TargetMode="External"/><Relationship Id="rId529" Type="http://schemas.openxmlformats.org/officeDocument/2006/relationships/hyperlink" Target="https://twitter.com/" TargetMode="External"/><Relationship Id="rId736" Type="http://schemas.openxmlformats.org/officeDocument/2006/relationships/hyperlink" Target="https://twitter.com/" TargetMode="External"/><Relationship Id="rId1061" Type="http://schemas.openxmlformats.org/officeDocument/2006/relationships/hyperlink" Target="https://twitter.com/" TargetMode="External"/><Relationship Id="rId1159" Type="http://schemas.openxmlformats.org/officeDocument/2006/relationships/hyperlink" Target="https://twitter.com/" TargetMode="External"/><Relationship Id="rId168" Type="http://schemas.openxmlformats.org/officeDocument/2006/relationships/hyperlink" Target="http://uae-trip.info/p/tr/?query=http://rover.ebay.com/rover/1/711-53200-19255-0/1?ff3=2&amp;toolid=10039&amp;campid=5337597384&amp;item=151960603331&amp;vectorid=229466&amp;lgeo=1" TargetMode="External"/><Relationship Id="rId943" Type="http://schemas.openxmlformats.org/officeDocument/2006/relationships/hyperlink" Target="https://twitter.com/" TargetMode="External"/><Relationship Id="rId1019" Type="http://schemas.openxmlformats.org/officeDocument/2006/relationships/hyperlink" Target="https://twitter.com/" TargetMode="External"/><Relationship Id="rId72" Type="http://schemas.openxmlformats.org/officeDocument/2006/relationships/hyperlink" Target="http://chickasawcountry.com/events/monster-truck-rally" TargetMode="External"/><Relationship Id="rId375" Type="http://schemas.openxmlformats.org/officeDocument/2006/relationships/hyperlink" Target="https://twitter.com/Chickasaw/status/691668945934422016" TargetMode="External"/><Relationship Id="rId582" Type="http://schemas.openxmlformats.org/officeDocument/2006/relationships/hyperlink" Target="https://twitter.com/" TargetMode="External"/><Relationship Id="rId803" Type="http://schemas.openxmlformats.org/officeDocument/2006/relationships/hyperlink" Target="https://twitter.com/" TargetMode="External"/><Relationship Id="rId1226" Type="http://schemas.openxmlformats.org/officeDocument/2006/relationships/hyperlink" Target="https://twitter.com/" TargetMode="External"/><Relationship Id="rId3" Type="http://schemas.openxmlformats.org/officeDocument/2006/relationships/hyperlink" Target="http://locoflirt.datingbuddies.com/lp.html?tw=0455" TargetMode="External"/><Relationship Id="rId235" Type="http://schemas.openxmlformats.org/officeDocument/2006/relationships/hyperlink" Target="https://twitter.com/Chickasaw/status/692044612731535361" TargetMode="External"/><Relationship Id="rId442" Type="http://schemas.openxmlformats.org/officeDocument/2006/relationships/hyperlink" Target="http://chickasawcountry.com/blog/flavors-of-chickasaw-country-sweet-manna-bakery" TargetMode="External"/><Relationship Id="rId887" Type="http://schemas.openxmlformats.org/officeDocument/2006/relationships/hyperlink" Target="https://twitter.com/" TargetMode="External"/><Relationship Id="rId1072" Type="http://schemas.openxmlformats.org/officeDocument/2006/relationships/hyperlink" Target="https://twitter.com/" TargetMode="External"/><Relationship Id="rId302" Type="http://schemas.openxmlformats.org/officeDocument/2006/relationships/hyperlink" Target="https://a.pgtb.me/qPvpBx" TargetMode="External"/><Relationship Id="rId747" Type="http://schemas.openxmlformats.org/officeDocument/2006/relationships/hyperlink" Target="https://twitter.com/" TargetMode="External"/><Relationship Id="rId954" Type="http://schemas.openxmlformats.org/officeDocument/2006/relationships/hyperlink" Target="https://twitter.com/" TargetMode="External"/><Relationship Id="rId83" Type="http://schemas.openxmlformats.org/officeDocument/2006/relationships/hyperlink" Target="https://www.facebook.com/bloody.cape/posts/1293775260649184" TargetMode="External"/><Relationship Id="rId179" Type="http://schemas.openxmlformats.org/officeDocument/2006/relationships/hyperlink" Target="http://www.shoeob.com/" TargetMode="External"/><Relationship Id="rId386" Type="http://schemas.openxmlformats.org/officeDocument/2006/relationships/hyperlink" Target="https://a.pgtb.me/qPvpBx" TargetMode="External"/><Relationship Id="rId593" Type="http://schemas.openxmlformats.org/officeDocument/2006/relationships/hyperlink" Target="https://twitter.com/" TargetMode="External"/><Relationship Id="rId607" Type="http://schemas.openxmlformats.org/officeDocument/2006/relationships/hyperlink" Target="https://twitter.com/" TargetMode="External"/><Relationship Id="rId814" Type="http://schemas.openxmlformats.org/officeDocument/2006/relationships/hyperlink" Target="https://twitter.com/" TargetMode="External"/><Relationship Id="rId1237" Type="http://schemas.openxmlformats.org/officeDocument/2006/relationships/hyperlink" Target="https://twitter.com/" TargetMode="External"/><Relationship Id="rId246" Type="http://schemas.openxmlformats.org/officeDocument/2006/relationships/hyperlink" Target="https://www.instagram.com/p/BBBYpJPG8nf/" TargetMode="External"/><Relationship Id="rId453" Type="http://schemas.openxmlformats.org/officeDocument/2006/relationships/hyperlink" Target="https://twitter.com/ArtesianHotel/status/691728559270924289" TargetMode="External"/><Relationship Id="rId660" Type="http://schemas.openxmlformats.org/officeDocument/2006/relationships/hyperlink" Target="https://twitter.com/" TargetMode="External"/><Relationship Id="rId898" Type="http://schemas.openxmlformats.org/officeDocument/2006/relationships/hyperlink" Target="https://twitter.com/" TargetMode="External"/><Relationship Id="rId1083" Type="http://schemas.openxmlformats.org/officeDocument/2006/relationships/hyperlink" Target="https://twitter.com/" TargetMode="External"/><Relationship Id="rId1290" Type="http://schemas.openxmlformats.org/officeDocument/2006/relationships/hyperlink" Target="https://twitter.com/" TargetMode="External"/><Relationship Id="rId1304" Type="http://schemas.openxmlformats.org/officeDocument/2006/relationships/hyperlink" Target="https://twitter.com/" TargetMode="External"/><Relationship Id="rId106" Type="http://schemas.openxmlformats.org/officeDocument/2006/relationships/hyperlink" Target="http://rover.ebay.com/rover/1/711-53200-19255-0/1?ff3=2&amp;toolid=10039&amp;campid=5337389351&amp;item=351635132067&amp;vectorid=229466&amp;lgeo=1" TargetMode="External"/><Relationship Id="rId313" Type="http://schemas.openxmlformats.org/officeDocument/2006/relationships/hyperlink" Target="https://www.facebook.com/wisdomoftheelders/posts/1004172309628933" TargetMode="External"/><Relationship Id="rId758" Type="http://schemas.openxmlformats.org/officeDocument/2006/relationships/hyperlink" Target="https://twitter.com/" TargetMode="External"/><Relationship Id="rId965" Type="http://schemas.openxmlformats.org/officeDocument/2006/relationships/hyperlink" Target="https://twitter.com/" TargetMode="External"/><Relationship Id="rId1150" Type="http://schemas.openxmlformats.org/officeDocument/2006/relationships/hyperlink" Target="https://twitter.com/" TargetMode="External"/><Relationship Id="rId10" Type="http://schemas.openxmlformats.org/officeDocument/2006/relationships/hyperlink" Target="https://twitter.com/Chickasaw/status/689480952146309120" TargetMode="External"/><Relationship Id="rId94" Type="http://schemas.openxmlformats.org/officeDocument/2006/relationships/hyperlink" Target="http://chickasawkids.com/" TargetMode="External"/><Relationship Id="rId397" Type="http://schemas.openxmlformats.org/officeDocument/2006/relationships/hyperlink" Target="http://chickasawkids.com/" TargetMode="External"/><Relationship Id="rId520" Type="http://schemas.openxmlformats.org/officeDocument/2006/relationships/hyperlink" Target="https://twitter.com/" TargetMode="External"/><Relationship Id="rId618" Type="http://schemas.openxmlformats.org/officeDocument/2006/relationships/hyperlink" Target="https://twitter.com/" TargetMode="External"/><Relationship Id="rId825" Type="http://schemas.openxmlformats.org/officeDocument/2006/relationships/hyperlink" Target="https://twitter.com/" TargetMode="External"/><Relationship Id="rId1248" Type="http://schemas.openxmlformats.org/officeDocument/2006/relationships/hyperlink" Target="https://twitter.com/" TargetMode="External"/><Relationship Id="rId257" Type="http://schemas.openxmlformats.org/officeDocument/2006/relationships/hyperlink" Target="http://roundhousetalk.com/2016/01/26/chickasaw-nation-okc-officials-agree-terms-american-indian-cultural-center-museum-project/" TargetMode="External"/><Relationship Id="rId464" Type="http://schemas.openxmlformats.org/officeDocument/2006/relationships/hyperlink" Target="https://twitter.com/chickasaw/status/692448848908713984" TargetMode="External"/><Relationship Id="rId1010" Type="http://schemas.openxmlformats.org/officeDocument/2006/relationships/hyperlink" Target="https://twitter.com/" TargetMode="External"/><Relationship Id="rId1094" Type="http://schemas.openxmlformats.org/officeDocument/2006/relationships/hyperlink" Target="https://twitter.com/" TargetMode="External"/><Relationship Id="rId1108" Type="http://schemas.openxmlformats.org/officeDocument/2006/relationships/hyperlink" Target="https://twitter.com/" TargetMode="External"/><Relationship Id="rId1315" Type="http://schemas.openxmlformats.org/officeDocument/2006/relationships/hyperlink" Target="https://twitter.com/" TargetMode="External"/><Relationship Id="rId117" Type="http://schemas.openxmlformats.org/officeDocument/2006/relationships/hyperlink" Target="http://www.simpleweatheralert.com/cgi-bin/weatherdetail.py?l=MS1255E4E96A00.WinterWeatherAdvisory.1255E4F93F20MS.MEGWSWMEG.11e06bf123fe83fc656bcb1cb06a43d6&amp;a=028&amp;t=1" TargetMode="External"/><Relationship Id="rId671" Type="http://schemas.openxmlformats.org/officeDocument/2006/relationships/hyperlink" Target="https://twitter.com/" TargetMode="External"/><Relationship Id="rId769" Type="http://schemas.openxmlformats.org/officeDocument/2006/relationships/hyperlink" Target="https://twitter.com/" TargetMode="External"/><Relationship Id="rId976" Type="http://schemas.openxmlformats.org/officeDocument/2006/relationships/hyperlink" Target="https://twitter.com/" TargetMode="External"/><Relationship Id="rId324" Type="http://schemas.openxmlformats.org/officeDocument/2006/relationships/hyperlink" Target="http://www.careerarc.com/job-listing/citi-trends-jobs-store-sales-associate-chickasaw-al-16358957?campaign_id=7899&amp;src=1&amp;utm_campaign=TW01&amp;utm_medium=TW&amp;utm_source=JC" TargetMode="External"/><Relationship Id="rId531" Type="http://schemas.openxmlformats.org/officeDocument/2006/relationships/hyperlink" Target="https://twitter.com/" TargetMode="External"/><Relationship Id="rId629" Type="http://schemas.openxmlformats.org/officeDocument/2006/relationships/hyperlink" Target="https://twitter.com/" TargetMode="External"/><Relationship Id="rId1161" Type="http://schemas.openxmlformats.org/officeDocument/2006/relationships/hyperlink" Target="https://twitter.com/" TargetMode="External"/><Relationship Id="rId1259" Type="http://schemas.openxmlformats.org/officeDocument/2006/relationships/hyperlink" Target="https://twitter.com/" TargetMode="External"/><Relationship Id="rId836" Type="http://schemas.openxmlformats.org/officeDocument/2006/relationships/hyperlink" Target="https://twitter.com/" TargetMode="External"/><Relationship Id="rId1021" Type="http://schemas.openxmlformats.org/officeDocument/2006/relationships/hyperlink" Target="https://twitter.com/" TargetMode="External"/><Relationship Id="rId1119" Type="http://schemas.openxmlformats.org/officeDocument/2006/relationships/hyperlink" Target="https://twitter.com/" TargetMode="External"/><Relationship Id="rId903" Type="http://schemas.openxmlformats.org/officeDocument/2006/relationships/hyperlink" Target="https://twitter.com/" TargetMode="External"/><Relationship Id="rId1326" Type="http://schemas.openxmlformats.org/officeDocument/2006/relationships/hyperlink" Target="https://twitter.com/" TargetMode="External"/><Relationship Id="rId32" Type="http://schemas.openxmlformats.org/officeDocument/2006/relationships/hyperlink" Target="http://www.beaversbendvacations.com/2015/12/22/food-network-champion-chef-opens-beavers-bend-restaurant/" TargetMode="External"/><Relationship Id="rId181" Type="http://schemas.openxmlformats.org/officeDocument/2006/relationships/hyperlink" Target="https://pinterest.com/pin/528680443737944833/" TargetMode="External"/><Relationship Id="rId279" Type="http://schemas.openxmlformats.org/officeDocument/2006/relationships/hyperlink" Target="http://journalrecord.com/2016/01/26/okc-council-accepts-chickasaw-offer-to-finish-run-museum-general-news/?platform=hootsuite" TargetMode="External"/><Relationship Id="rId486" Type="http://schemas.openxmlformats.org/officeDocument/2006/relationships/hyperlink" Target="https://twitter.com/" TargetMode="External"/><Relationship Id="rId693" Type="http://schemas.openxmlformats.org/officeDocument/2006/relationships/hyperlink" Target="https://twitter.com/" TargetMode="External"/><Relationship Id="rId139" Type="http://schemas.openxmlformats.org/officeDocument/2006/relationships/hyperlink" Target="https://www.instagram.com/p/BA2sY1TwU9L/" TargetMode="External"/><Relationship Id="rId346" Type="http://schemas.openxmlformats.org/officeDocument/2006/relationships/hyperlink" Target="http://chickasaw.net/News/Press-Releases/2016-Press-Releases/The-Chickasaw-Cultural-Center-will-host-the-Ofi-To.aspx?platform=hootsuite" TargetMode="External"/><Relationship Id="rId553" Type="http://schemas.openxmlformats.org/officeDocument/2006/relationships/hyperlink" Target="https://twitter.com/" TargetMode="External"/><Relationship Id="rId760" Type="http://schemas.openxmlformats.org/officeDocument/2006/relationships/hyperlink" Target="https://twitter.com/" TargetMode="External"/><Relationship Id="rId998" Type="http://schemas.openxmlformats.org/officeDocument/2006/relationships/hyperlink" Target="https://twitter.com/" TargetMode="External"/><Relationship Id="rId1183" Type="http://schemas.openxmlformats.org/officeDocument/2006/relationships/hyperlink" Target="https://twitter.com/" TargetMode="External"/><Relationship Id="rId206" Type="http://schemas.openxmlformats.org/officeDocument/2006/relationships/hyperlink" Target="http://www.chickasawfoundation.org/Documents/Scholarship-Application-Supplemental.aspx" TargetMode="External"/><Relationship Id="rId413" Type="http://schemas.openxmlformats.org/officeDocument/2006/relationships/hyperlink" Target="http://chickasawcountry.com/events/cnra-bald-eagle-watch" TargetMode="External"/><Relationship Id="rId858" Type="http://schemas.openxmlformats.org/officeDocument/2006/relationships/hyperlink" Target="https://twitter.com/" TargetMode="External"/><Relationship Id="rId1043" Type="http://schemas.openxmlformats.org/officeDocument/2006/relationships/hyperlink" Target="https://twitter.com/" TargetMode="External"/><Relationship Id="rId620" Type="http://schemas.openxmlformats.org/officeDocument/2006/relationships/hyperlink" Target="https://twitter.com/" TargetMode="External"/><Relationship Id="rId718" Type="http://schemas.openxmlformats.org/officeDocument/2006/relationships/hyperlink" Target="https://twitter.com/" TargetMode="External"/><Relationship Id="rId925" Type="http://schemas.openxmlformats.org/officeDocument/2006/relationships/hyperlink" Target="https://twitter.com/" TargetMode="External"/><Relationship Id="rId1250" Type="http://schemas.openxmlformats.org/officeDocument/2006/relationships/hyperlink" Target="https://twitter.com/" TargetMode="External"/><Relationship Id="rId1348" Type="http://schemas.openxmlformats.org/officeDocument/2006/relationships/hyperlink" Target="https://twitter.com/" TargetMode="External"/><Relationship Id="rId1110" Type="http://schemas.openxmlformats.org/officeDocument/2006/relationships/hyperlink" Target="https://twitter.com/" TargetMode="External"/><Relationship Id="rId1208" Type="http://schemas.openxmlformats.org/officeDocument/2006/relationships/hyperlink" Target="https://twitter.com/" TargetMode="External"/><Relationship Id="rId54" Type="http://schemas.openxmlformats.org/officeDocument/2006/relationships/hyperlink" Target="http://r.socialstudio.radian6.com/abf803bf-8d68-4c4b-b3a7-8d5fc7309f9b" TargetMode="External"/><Relationship Id="rId270" Type="http://schemas.openxmlformats.org/officeDocument/2006/relationships/hyperlink" Target="http://chickasawkids.com/" TargetMode="External"/><Relationship Id="rId130" Type="http://schemas.openxmlformats.org/officeDocument/2006/relationships/hyperlink" Target="http://mesonet.agron.iastate.edu/vtec/?utm_source=dlvr.it&amp;utm_medium=twitter" TargetMode="External"/><Relationship Id="rId368" Type="http://schemas.openxmlformats.org/officeDocument/2006/relationships/hyperlink" Target="http://www.chickasawcountry.com/nominate-best-of-chickasaw" TargetMode="External"/><Relationship Id="rId575" Type="http://schemas.openxmlformats.org/officeDocument/2006/relationships/hyperlink" Target="https://twitter.com/" TargetMode="External"/><Relationship Id="rId782" Type="http://schemas.openxmlformats.org/officeDocument/2006/relationships/hyperlink" Target="https://twitter.com/" TargetMode="External"/><Relationship Id="rId228" Type="http://schemas.openxmlformats.org/officeDocument/2006/relationships/hyperlink" Target="http://neuvoo.com/job.php?id=taz62uz2ye&amp;source=twitter&amp;lang=en&amp;client_id=212&amp;l=Fort+Bliss%2C+Texas%2C+US&amp;k=Foreign+Language" TargetMode="External"/><Relationship Id="rId435" Type="http://schemas.openxmlformats.org/officeDocument/2006/relationships/hyperlink" Target="http://chickasawcountry.com/events/annual-trail-dance-film-festival" TargetMode="External"/><Relationship Id="rId642" Type="http://schemas.openxmlformats.org/officeDocument/2006/relationships/hyperlink" Target="https://twitter.com/" TargetMode="External"/><Relationship Id="rId1065" Type="http://schemas.openxmlformats.org/officeDocument/2006/relationships/hyperlink" Target="https://twitter.com/" TargetMode="External"/><Relationship Id="rId1272" Type="http://schemas.openxmlformats.org/officeDocument/2006/relationships/hyperlink" Target="https://twitter.com/" TargetMode="External"/><Relationship Id="rId502" Type="http://schemas.openxmlformats.org/officeDocument/2006/relationships/hyperlink" Target="https://twitter.com/" TargetMode="External"/><Relationship Id="rId947" Type="http://schemas.openxmlformats.org/officeDocument/2006/relationships/hyperlink" Target="https://twitter.com/" TargetMode="External"/><Relationship Id="rId1132" Type="http://schemas.openxmlformats.org/officeDocument/2006/relationships/hyperlink" Target="https://twitter.com/" TargetMode="External"/><Relationship Id="rId76" Type="http://schemas.openxmlformats.org/officeDocument/2006/relationships/hyperlink" Target="https://papaselectric.com/alabama/electrical-services-chickasaw-al-papas-electric-chickasaw/" TargetMode="External"/><Relationship Id="rId807" Type="http://schemas.openxmlformats.org/officeDocument/2006/relationships/hyperlink" Target="https://twitter.com/" TargetMode="External"/><Relationship Id="rId292" Type="http://schemas.openxmlformats.org/officeDocument/2006/relationships/hyperlink" Target="http://chickasawkids.com/" TargetMode="External"/><Relationship Id="rId597" Type="http://schemas.openxmlformats.org/officeDocument/2006/relationships/hyperlink" Target="https://twitter.com/" TargetMode="External"/><Relationship Id="rId152" Type="http://schemas.openxmlformats.org/officeDocument/2006/relationships/hyperlink" Target="https://a.pgtb.me/qPvpBx" TargetMode="External"/><Relationship Id="rId457" Type="http://schemas.openxmlformats.org/officeDocument/2006/relationships/hyperlink" Target="http://chickasawcountry.com/events/annual-trail-dance-film-festival" TargetMode="External"/><Relationship Id="rId1087" Type="http://schemas.openxmlformats.org/officeDocument/2006/relationships/hyperlink" Target="https://twitter.com/" TargetMode="External"/><Relationship Id="rId1294" Type="http://schemas.openxmlformats.org/officeDocument/2006/relationships/hyperlink" Target="https://twitter.com/" TargetMode="External"/><Relationship Id="rId664" Type="http://schemas.openxmlformats.org/officeDocument/2006/relationships/hyperlink" Target="https://twitter.com/" TargetMode="External"/><Relationship Id="rId871" Type="http://schemas.openxmlformats.org/officeDocument/2006/relationships/hyperlink" Target="https://twitter.com/" TargetMode="External"/><Relationship Id="rId969" Type="http://schemas.openxmlformats.org/officeDocument/2006/relationships/hyperlink" Target="https://twitter.com/" TargetMode="External"/><Relationship Id="rId317" Type="http://schemas.openxmlformats.org/officeDocument/2006/relationships/hyperlink" Target="http://www.reddirtreport.com/red-dirt-news/chickasaw-nation-okc-officials-agree-terms-american-indian-cultural-center-and-museum" TargetMode="External"/><Relationship Id="rId524" Type="http://schemas.openxmlformats.org/officeDocument/2006/relationships/hyperlink" Target="https://twitter.com/" TargetMode="External"/><Relationship Id="rId731" Type="http://schemas.openxmlformats.org/officeDocument/2006/relationships/hyperlink" Target="https://twitter.com/" TargetMode="External"/><Relationship Id="rId1154" Type="http://schemas.openxmlformats.org/officeDocument/2006/relationships/hyperlink" Target="https://twitter.com/" TargetMode="External"/><Relationship Id="rId98" Type="http://schemas.openxmlformats.org/officeDocument/2006/relationships/hyperlink" Target="http://www.wave3.com/story/31018127/death-investigation-underway-in-chickasaw-neighborhood" TargetMode="External"/><Relationship Id="rId829" Type="http://schemas.openxmlformats.org/officeDocument/2006/relationships/hyperlink" Target="https://twitter.com/" TargetMode="External"/><Relationship Id="rId1014" Type="http://schemas.openxmlformats.org/officeDocument/2006/relationships/hyperlink" Target="https://twitter.com/" TargetMode="External"/><Relationship Id="rId1221" Type="http://schemas.openxmlformats.org/officeDocument/2006/relationships/hyperlink" Target="https://twitter.com/" TargetMode="External"/><Relationship Id="rId1319" Type="http://schemas.openxmlformats.org/officeDocument/2006/relationships/hyperlink" Target="https://twitter.com/" TargetMode="External"/><Relationship Id="rId25" Type="http://schemas.openxmlformats.org/officeDocument/2006/relationships/hyperlink" Target="http://tinyurl.com/nospam.php?id=hl5qujf" TargetMode="External"/><Relationship Id="rId174" Type="http://schemas.openxmlformats.org/officeDocument/2006/relationships/hyperlink" Target="http://paper.li/vacshackcom/1319541231?edition_id=ab81c780-c28b-11e5-881a-0cc47a0d164b" TargetMode="External"/><Relationship Id="rId381" Type="http://schemas.openxmlformats.org/officeDocument/2006/relationships/hyperlink" Target="https://a.pgtb.me/qPvpBx" TargetMode="External"/><Relationship Id="rId241" Type="http://schemas.openxmlformats.org/officeDocument/2006/relationships/hyperlink" Target="http://journalrecord.com/2016/01/26/done-deal-okc-council-accepts-chickasaw-offer-to-finish-run-museum-general-news/?platform=hootsuite" TargetMode="External"/><Relationship Id="rId479" Type="http://schemas.openxmlformats.org/officeDocument/2006/relationships/hyperlink" Target="http://www.indeed.com/job/User-Support-Technician-at-Chickasaw-Nation-Industries-in-Washington,-DC-6aec899b12977939?utm_source=Web&amp;utm_medium=twitter" TargetMode="External"/><Relationship Id="rId686" Type="http://schemas.openxmlformats.org/officeDocument/2006/relationships/hyperlink" Target="https://twitter.com/" TargetMode="External"/><Relationship Id="rId893" Type="http://schemas.openxmlformats.org/officeDocument/2006/relationships/hyperlink" Target="https://twitter.com/" TargetMode="External"/><Relationship Id="rId339" Type="http://schemas.openxmlformats.org/officeDocument/2006/relationships/hyperlink" Target="https://www.linkedin.com/pulse/sodexo-seeking-food-production-manager-chickasaw-casino-amy-taylor" TargetMode="External"/><Relationship Id="rId546" Type="http://schemas.openxmlformats.org/officeDocument/2006/relationships/hyperlink" Target="https://twitter.com/" TargetMode="External"/><Relationship Id="rId753" Type="http://schemas.openxmlformats.org/officeDocument/2006/relationships/hyperlink" Target="https://twitter.com/" TargetMode="External"/><Relationship Id="rId1176" Type="http://schemas.openxmlformats.org/officeDocument/2006/relationships/hyperlink" Target="https://twitter.com/" TargetMode="External"/><Relationship Id="rId101" Type="http://schemas.openxmlformats.org/officeDocument/2006/relationships/hyperlink" Target="https://itunes.apple.com/us/app/my-hurricane-tracker/id1020486515?ls=1&amp;mt=8&amp;at=1l3v8U4" TargetMode="External"/><Relationship Id="rId406" Type="http://schemas.openxmlformats.org/officeDocument/2006/relationships/hyperlink" Target="http://chickasawcountry.com/events/chikasha-historical-maps-display" TargetMode="External"/><Relationship Id="rId960" Type="http://schemas.openxmlformats.org/officeDocument/2006/relationships/hyperlink" Target="https://twitter.com/" TargetMode="External"/><Relationship Id="rId1036" Type="http://schemas.openxmlformats.org/officeDocument/2006/relationships/hyperlink" Target="https://twitter.com/" TargetMode="External"/><Relationship Id="rId1243" Type="http://schemas.openxmlformats.org/officeDocument/2006/relationships/hyperlink" Target="https://twitter.com/" TargetMode="External"/><Relationship Id="rId613" Type="http://schemas.openxmlformats.org/officeDocument/2006/relationships/hyperlink" Target="https://twitter.com/" TargetMode="External"/><Relationship Id="rId820" Type="http://schemas.openxmlformats.org/officeDocument/2006/relationships/hyperlink" Target="https://twitter.com/" TargetMode="External"/><Relationship Id="rId918" Type="http://schemas.openxmlformats.org/officeDocument/2006/relationships/hyperlink" Target="https://twitter.com/" TargetMode="External"/><Relationship Id="rId1103" Type="http://schemas.openxmlformats.org/officeDocument/2006/relationships/hyperlink" Target="https://twitter.com/" TargetMode="External"/><Relationship Id="rId1310" Type="http://schemas.openxmlformats.org/officeDocument/2006/relationships/hyperlink" Target="https://twitter.com/" TargetMode="External"/><Relationship Id="rId47" Type="http://schemas.openxmlformats.org/officeDocument/2006/relationships/hyperlink" Target="http://desmoines.ysktoday.com/three-killed-in-chickasaw-county-crash/" TargetMode="External"/><Relationship Id="rId196" Type="http://schemas.openxmlformats.org/officeDocument/2006/relationships/hyperlink" Target="https://www.facebook.com/SNNWX/posts/1857811437778854" TargetMode="External"/><Relationship Id="rId263" Type="http://schemas.openxmlformats.org/officeDocument/2006/relationships/hyperlink" Target="https://twitter.com/coachgroyal/status/692305893174566913" TargetMode="External"/><Relationship Id="rId470" Type="http://schemas.openxmlformats.org/officeDocument/2006/relationships/hyperlink" Target="http://chickasawkids.com/" TargetMode="External"/><Relationship Id="rId123" Type="http://schemas.openxmlformats.org/officeDocument/2006/relationships/hyperlink" Target="https://www.facebook.com/chickasaw.dcs/posts/429764920555060" TargetMode="External"/><Relationship Id="rId330" Type="http://schemas.openxmlformats.org/officeDocument/2006/relationships/hyperlink" Target="http://mesonet.agron.iastate.edu/vtec/" TargetMode="External"/><Relationship Id="rId568" Type="http://schemas.openxmlformats.org/officeDocument/2006/relationships/hyperlink" Target="https://twitter.com/" TargetMode="External"/><Relationship Id="rId775" Type="http://schemas.openxmlformats.org/officeDocument/2006/relationships/hyperlink" Target="https://twitter.com/" TargetMode="External"/><Relationship Id="rId982" Type="http://schemas.openxmlformats.org/officeDocument/2006/relationships/hyperlink" Target="https://twitter.com/" TargetMode="External"/><Relationship Id="rId1198" Type="http://schemas.openxmlformats.org/officeDocument/2006/relationships/hyperlink" Target="https://twitter.com/" TargetMode="External"/><Relationship Id="rId428" Type="http://schemas.openxmlformats.org/officeDocument/2006/relationships/hyperlink" Target="http://chickasawcountry.com/restaurants/williams-old-style-bbq" TargetMode="External"/><Relationship Id="rId635" Type="http://schemas.openxmlformats.org/officeDocument/2006/relationships/hyperlink" Target="https://twitter.com/" TargetMode="External"/><Relationship Id="rId842" Type="http://schemas.openxmlformats.org/officeDocument/2006/relationships/hyperlink" Target="https://twitter.com/" TargetMode="External"/><Relationship Id="rId1058" Type="http://schemas.openxmlformats.org/officeDocument/2006/relationships/hyperlink" Target="https://twitter.com/" TargetMode="External"/><Relationship Id="rId1265" Type="http://schemas.openxmlformats.org/officeDocument/2006/relationships/hyperlink" Target="https://twitter.com/" TargetMode="External"/><Relationship Id="rId702" Type="http://schemas.openxmlformats.org/officeDocument/2006/relationships/hyperlink" Target="https://twitter.com/" TargetMode="External"/><Relationship Id="rId1125" Type="http://schemas.openxmlformats.org/officeDocument/2006/relationships/hyperlink" Target="https://twitter.com/" TargetMode="External"/><Relationship Id="rId1332" Type="http://schemas.openxmlformats.org/officeDocument/2006/relationships/hyperlink" Target="https://twitter.com/" TargetMode="External"/><Relationship Id="rId69" Type="http://schemas.openxmlformats.org/officeDocument/2006/relationships/hyperlink" Target="http://djournal.com/news/investigation-results-in-several-drug-related-arrests/?utm_source=%23msnews&amp;utm_medium=twitter" TargetMode="External"/><Relationship Id="rId285" Type="http://schemas.openxmlformats.org/officeDocument/2006/relationships/hyperlink" Target="https://www.facebook.com/photo.php?fbid=963174847052202" TargetMode="External"/><Relationship Id="rId492" Type="http://schemas.openxmlformats.org/officeDocument/2006/relationships/hyperlink" Target="https://twitter.com/" TargetMode="External"/><Relationship Id="rId797" Type="http://schemas.openxmlformats.org/officeDocument/2006/relationships/hyperlink" Target="https://twitter.com/" TargetMode="External"/><Relationship Id="rId145" Type="http://schemas.openxmlformats.org/officeDocument/2006/relationships/hyperlink" Target="http://www.facebook.com/TheDavisNews/posts/951382078248731" TargetMode="External"/><Relationship Id="rId352" Type="http://schemas.openxmlformats.org/officeDocument/2006/relationships/hyperlink" Target="http://chickasawcountry.com/events/saturday-movie-night-at-the-cultural-center-tomorrowland" TargetMode="External"/><Relationship Id="rId1287" Type="http://schemas.openxmlformats.org/officeDocument/2006/relationships/hyperlink" Target="https://twitter.com/" TargetMode="External"/><Relationship Id="rId212" Type="http://schemas.openxmlformats.org/officeDocument/2006/relationships/hyperlink" Target="https://www.ecok.edu/article/dr-raniyah-c-ramadan-neuroscience-symposium-set-jan-28-ecu" TargetMode="External"/><Relationship Id="rId657" Type="http://schemas.openxmlformats.org/officeDocument/2006/relationships/hyperlink" Target="https://twitter.com/" TargetMode="External"/><Relationship Id="rId864" Type="http://schemas.openxmlformats.org/officeDocument/2006/relationships/hyperlink" Target="https://twitter.com/" TargetMode="External"/><Relationship Id="rId517" Type="http://schemas.openxmlformats.org/officeDocument/2006/relationships/hyperlink" Target="https://twitter.com/" TargetMode="External"/><Relationship Id="rId724" Type="http://schemas.openxmlformats.org/officeDocument/2006/relationships/hyperlink" Target="https://twitter.com/" TargetMode="External"/><Relationship Id="rId931" Type="http://schemas.openxmlformats.org/officeDocument/2006/relationships/hyperlink" Target="https://twitter.com/" TargetMode="External"/><Relationship Id="rId1147" Type="http://schemas.openxmlformats.org/officeDocument/2006/relationships/hyperlink" Target="https://twitter.com/" TargetMode="External"/><Relationship Id="rId1354" Type="http://schemas.openxmlformats.org/officeDocument/2006/relationships/printerSettings" Target="../printerSettings/printerSettings1.bin"/><Relationship Id="rId60" Type="http://schemas.openxmlformats.org/officeDocument/2006/relationships/hyperlink" Target="http://www.socialsharinglink.com/buy/30S0KG206BdK0a4K0L/?b=Q2hpY2thc2F3LUxpdHRsZS1Sb2NrLUJsZW5kZWQtWWFybi9kcC9CMDAwS0tLTEdT&amp;id=1453326790&amp;n=houseware_deals" TargetMode="External"/><Relationship Id="rId1007" Type="http://schemas.openxmlformats.org/officeDocument/2006/relationships/hyperlink" Target="https://twitter.com/" TargetMode="External"/><Relationship Id="rId1214" Type="http://schemas.openxmlformats.org/officeDocument/2006/relationships/hyperlink" Target="https://twitter.com/" TargetMode="External"/><Relationship Id="rId18" Type="http://schemas.openxmlformats.org/officeDocument/2006/relationships/hyperlink" Target="http://chickasawcountry.com/restaurants/williams-old-style-bbq" TargetMode="External"/><Relationship Id="rId167" Type="http://schemas.openxmlformats.org/officeDocument/2006/relationships/hyperlink" Target="http://www.medworking.com/physician-jobs/478329.html?" TargetMode="External"/><Relationship Id="rId374" Type="http://schemas.openxmlformats.org/officeDocument/2006/relationships/hyperlink" Target="http://chickasawcountry.com/events/valentines-day-with-kristyn-harris" TargetMode="External"/><Relationship Id="rId581" Type="http://schemas.openxmlformats.org/officeDocument/2006/relationships/hyperlink" Target="https://twitter.com/" TargetMode="External"/><Relationship Id="rId234" Type="http://schemas.openxmlformats.org/officeDocument/2006/relationships/hyperlink" Target="http://www.conferencecalltranscripts.org/13G/summary/?id=2358606" TargetMode="External"/><Relationship Id="rId679" Type="http://schemas.openxmlformats.org/officeDocument/2006/relationships/hyperlink" Target="https://twitter.com/" TargetMode="External"/><Relationship Id="rId886" Type="http://schemas.openxmlformats.org/officeDocument/2006/relationships/hyperlink" Target="https://twitter.com/" TargetMode="External"/><Relationship Id="rId2" Type="http://schemas.openxmlformats.org/officeDocument/2006/relationships/hyperlink" Target="http://rover.ebay.com/rover/1/711-53200-19255-0/1?ff3=2&amp;toolid=10039&amp;campid=5337791526&amp;item=351633317463&amp;vectorid=229466&amp;lgeo=1" TargetMode="External"/><Relationship Id="rId441" Type="http://schemas.openxmlformats.org/officeDocument/2006/relationships/hyperlink" Target="http://chickasawcountry.com/blog/flavors-of-chickasaw-country-sweet-manna-bakery?token=dbb003157e0500e0dc8c41be32adb59c" TargetMode="External"/><Relationship Id="rId539" Type="http://schemas.openxmlformats.org/officeDocument/2006/relationships/hyperlink" Target="https://twitter.com/" TargetMode="External"/><Relationship Id="rId746" Type="http://schemas.openxmlformats.org/officeDocument/2006/relationships/hyperlink" Target="https://twitter.com/" TargetMode="External"/><Relationship Id="rId1071" Type="http://schemas.openxmlformats.org/officeDocument/2006/relationships/hyperlink" Target="https://twitter.com/" TargetMode="External"/><Relationship Id="rId1169" Type="http://schemas.openxmlformats.org/officeDocument/2006/relationships/hyperlink" Target="https://twitter.com/" TargetMode="External"/><Relationship Id="rId301" Type="http://schemas.openxmlformats.org/officeDocument/2006/relationships/hyperlink" Target="https://twitter.com/Chickasaw/status/691772770192089091/photo/1" TargetMode="External"/><Relationship Id="rId953" Type="http://schemas.openxmlformats.org/officeDocument/2006/relationships/hyperlink" Target="https://twitter.com/" TargetMode="External"/><Relationship Id="rId1029" Type="http://schemas.openxmlformats.org/officeDocument/2006/relationships/hyperlink" Target="https://twitter.com/" TargetMode="External"/><Relationship Id="rId1236" Type="http://schemas.openxmlformats.org/officeDocument/2006/relationships/hyperlink" Target="https://twitter.com/" TargetMode="External"/><Relationship Id="rId82" Type="http://schemas.openxmlformats.org/officeDocument/2006/relationships/hyperlink" Target="http://tinyurl.com/nospam.php?id=hl5qujf" TargetMode="External"/><Relationship Id="rId606" Type="http://schemas.openxmlformats.org/officeDocument/2006/relationships/hyperlink" Target="https://twitter.com/" TargetMode="External"/><Relationship Id="rId813" Type="http://schemas.openxmlformats.org/officeDocument/2006/relationships/hyperlink" Target="https://twitter.com/" TargetMode="External"/><Relationship Id="rId1303" Type="http://schemas.openxmlformats.org/officeDocument/2006/relationships/hyperlink" Target="https://twitter.com/" TargetMode="External"/><Relationship Id="rId189" Type="http://schemas.openxmlformats.org/officeDocument/2006/relationships/hyperlink" Target="https://www.ecok.edu/article/dr-raniyah-c-ramadan-neuroscience-symposium-set-jan-28-ecu" TargetMode="External"/><Relationship Id="rId396" Type="http://schemas.openxmlformats.org/officeDocument/2006/relationships/hyperlink" Target="http://chickasaw.net/News/Press-Releases/2016-Press-Releases/Chickasaw-bowyer-lives-off-the-grid-despite-notori.aspx?platform=hootsuite" TargetMode="External"/><Relationship Id="rId256" Type="http://schemas.openxmlformats.org/officeDocument/2006/relationships/hyperlink" Target="http://roundhousetalk.com/2016/01/26/chickasaw-nation-okc-officials-agree-terms-american-indian-cultural-center-museum-project/" TargetMode="External"/><Relationship Id="rId463" Type="http://schemas.openxmlformats.org/officeDocument/2006/relationships/hyperlink" Target="https://twitter.com/chickasaw/status/692448848908713984" TargetMode="External"/><Relationship Id="rId670" Type="http://schemas.openxmlformats.org/officeDocument/2006/relationships/hyperlink" Target="https://twitter.com/" TargetMode="External"/><Relationship Id="rId1093" Type="http://schemas.openxmlformats.org/officeDocument/2006/relationships/hyperlink" Target="https://twitter.com/" TargetMode="External"/><Relationship Id="rId116" Type="http://schemas.openxmlformats.org/officeDocument/2006/relationships/hyperlink" Target="http://www.simpleweatheralert.com/cgi-bin/weatherdetail.py?l=MS1255E4DD09A4.WinterWeatherAdvisory.1255E4F93F20MS.MEGWSWMEG.11e06bf123fe83fc656bcb1cb06a43d6&amp;a=028&amp;t=1" TargetMode="External"/><Relationship Id="rId323" Type="http://schemas.openxmlformats.org/officeDocument/2006/relationships/hyperlink" Target="http://chickasawkids.com/" TargetMode="External"/><Relationship Id="rId530" Type="http://schemas.openxmlformats.org/officeDocument/2006/relationships/hyperlink" Target="https://twitter.com/" TargetMode="External"/><Relationship Id="rId768" Type="http://schemas.openxmlformats.org/officeDocument/2006/relationships/hyperlink" Target="https://twitter.com/" TargetMode="External"/><Relationship Id="rId975" Type="http://schemas.openxmlformats.org/officeDocument/2006/relationships/hyperlink" Target="https://twitter.com/" TargetMode="External"/><Relationship Id="rId1160" Type="http://schemas.openxmlformats.org/officeDocument/2006/relationships/hyperlink" Target="https://twitter.com/" TargetMode="External"/><Relationship Id="rId628" Type="http://schemas.openxmlformats.org/officeDocument/2006/relationships/hyperlink" Target="https://twitter.com/" TargetMode="External"/><Relationship Id="rId835" Type="http://schemas.openxmlformats.org/officeDocument/2006/relationships/hyperlink" Target="https://twitter.com/" TargetMode="External"/><Relationship Id="rId1258" Type="http://schemas.openxmlformats.org/officeDocument/2006/relationships/hyperlink" Target="https://twitter.com/" TargetMode="External"/><Relationship Id="rId1020" Type="http://schemas.openxmlformats.org/officeDocument/2006/relationships/hyperlink" Target="https://twitter.com/" TargetMode="External"/><Relationship Id="rId1118" Type="http://schemas.openxmlformats.org/officeDocument/2006/relationships/hyperlink" Target="https://twitter.com/" TargetMode="External"/><Relationship Id="rId1325" Type="http://schemas.openxmlformats.org/officeDocument/2006/relationships/hyperlink" Target="https://twitter.com/" TargetMode="External"/><Relationship Id="rId902" Type="http://schemas.openxmlformats.org/officeDocument/2006/relationships/hyperlink" Target="https://twitter.com/" TargetMode="External"/><Relationship Id="rId31" Type="http://schemas.openxmlformats.org/officeDocument/2006/relationships/hyperlink" Target="http://www.beaversbendvacations.com/2015/12/22/food-network-champion-chef-opens-beavers-bend-restaurant/" TargetMode="External"/><Relationship Id="rId180" Type="http://schemas.openxmlformats.org/officeDocument/2006/relationships/hyperlink" Target="https://pinterest.com/pin/528680443737897958/" TargetMode="External"/><Relationship Id="rId278" Type="http://schemas.openxmlformats.org/officeDocument/2006/relationships/hyperlink" Target="http://journalrecord.com/2016/01/26/done-deal-okc-council-accepts-chickasaw-offer-to-finish-run-museum-general-news/?platform=hootsuite" TargetMode="External"/><Relationship Id="rId485" Type="http://schemas.openxmlformats.org/officeDocument/2006/relationships/hyperlink" Target="https://twitter.com/" TargetMode="External"/><Relationship Id="rId692" Type="http://schemas.openxmlformats.org/officeDocument/2006/relationships/hyperlink" Target="https://twitter.com/" TargetMode="External"/><Relationship Id="rId138" Type="http://schemas.openxmlformats.org/officeDocument/2006/relationships/hyperlink" Target="http://business-and-industrial.info/bsnssnd/ndstrl/?query=http://rover.ebay.com/rover/1/711-53200-19255-0/1?ff3=2&amp;toolid=10039&amp;campid=5337797091&amp;item=311532436865&amp;vectorid=229466&amp;lgeo=1" TargetMode="External"/><Relationship Id="rId345" Type="http://schemas.openxmlformats.org/officeDocument/2006/relationships/hyperlink" Target="http://chickasaw.net/Services/Higher-Education-Grants-Scholarships-Incentives.aspx" TargetMode="External"/><Relationship Id="rId552" Type="http://schemas.openxmlformats.org/officeDocument/2006/relationships/hyperlink" Target="https://twitter.com/" TargetMode="External"/><Relationship Id="rId997" Type="http://schemas.openxmlformats.org/officeDocument/2006/relationships/hyperlink" Target="https://twitter.com/" TargetMode="External"/><Relationship Id="rId1182" Type="http://schemas.openxmlformats.org/officeDocument/2006/relationships/hyperlink" Target="https://twitter.com/" TargetMode="External"/><Relationship Id="rId205" Type="http://schemas.openxmlformats.org/officeDocument/2006/relationships/hyperlink" Target="http://weatherhop.com/warnings/56a646e24a55b36fae000002" TargetMode="External"/><Relationship Id="rId412" Type="http://schemas.openxmlformats.org/officeDocument/2006/relationships/hyperlink" Target="http://chickasawcountry.com/bowl-time-in-chickasaw-country" TargetMode="External"/><Relationship Id="rId857" Type="http://schemas.openxmlformats.org/officeDocument/2006/relationships/hyperlink" Target="https://twitter.com/" TargetMode="External"/><Relationship Id="rId1042" Type="http://schemas.openxmlformats.org/officeDocument/2006/relationships/hyperlink" Target="https://twitter.com/" TargetMode="External"/><Relationship Id="rId717" Type="http://schemas.openxmlformats.org/officeDocument/2006/relationships/hyperlink" Target="https://twitter.com/" TargetMode="External"/><Relationship Id="rId924" Type="http://schemas.openxmlformats.org/officeDocument/2006/relationships/hyperlink" Target="https://twitter.com/" TargetMode="External"/><Relationship Id="rId1347" Type="http://schemas.openxmlformats.org/officeDocument/2006/relationships/hyperlink" Target="https://twitter.com/" TargetMode="External"/><Relationship Id="rId53" Type="http://schemas.openxmlformats.org/officeDocument/2006/relationships/hyperlink" Target="http://r.socialstudio.radian6.com/c289fadb-48e5-4abd-b8c8-7f114cf0b810" TargetMode="External"/><Relationship Id="rId1207" Type="http://schemas.openxmlformats.org/officeDocument/2006/relationships/hyperlink" Target="https://twitter.com/" TargetMode="External"/><Relationship Id="rId367" Type="http://schemas.openxmlformats.org/officeDocument/2006/relationships/hyperlink" Target="http://www.chickasawcountry.com/nominate-best-of-chickasaw" TargetMode="External"/><Relationship Id="rId574" Type="http://schemas.openxmlformats.org/officeDocument/2006/relationships/hyperlink" Target="https://twitter.com/" TargetMode="External"/><Relationship Id="rId227" Type="http://schemas.openxmlformats.org/officeDocument/2006/relationships/hyperlink" Target="http://www.al.com/news/mobile/index.ssf/2016/01/have_an_outstanding_warrant_in.html" TargetMode="External"/><Relationship Id="rId781" Type="http://schemas.openxmlformats.org/officeDocument/2006/relationships/hyperlink" Target="https://twitter.com/" TargetMode="External"/><Relationship Id="rId879" Type="http://schemas.openxmlformats.org/officeDocument/2006/relationships/hyperlink" Target="https://twitter.com/" TargetMode="External"/><Relationship Id="rId434" Type="http://schemas.openxmlformats.org/officeDocument/2006/relationships/hyperlink" Target="http://chickasawcountry.com/bowl-time-in-chickasaw-country" TargetMode="External"/><Relationship Id="rId641" Type="http://schemas.openxmlformats.org/officeDocument/2006/relationships/hyperlink" Target="https://twitter.com/" TargetMode="External"/><Relationship Id="rId739" Type="http://schemas.openxmlformats.org/officeDocument/2006/relationships/hyperlink" Target="https://twitter.com/" TargetMode="External"/><Relationship Id="rId1064" Type="http://schemas.openxmlformats.org/officeDocument/2006/relationships/hyperlink" Target="https://twitter.com/" TargetMode="External"/><Relationship Id="rId1271" Type="http://schemas.openxmlformats.org/officeDocument/2006/relationships/hyperlink" Target="https://twitter.com/" TargetMode="External"/><Relationship Id="rId501" Type="http://schemas.openxmlformats.org/officeDocument/2006/relationships/hyperlink" Target="https://twitter.com/" TargetMode="External"/><Relationship Id="rId946" Type="http://schemas.openxmlformats.org/officeDocument/2006/relationships/hyperlink" Target="https://twitter.com/" TargetMode="External"/><Relationship Id="rId1131" Type="http://schemas.openxmlformats.org/officeDocument/2006/relationships/hyperlink" Target="https://twitter.com/" TargetMode="External"/><Relationship Id="rId1229" Type="http://schemas.openxmlformats.org/officeDocument/2006/relationships/hyperlink" Target="https://twitter.com/" TargetMode="External"/><Relationship Id="rId75" Type="http://schemas.openxmlformats.org/officeDocument/2006/relationships/hyperlink" Target="https://www.instagram.com/p/BAyJ0eKw3Y4IfGEwkZHbo2JiqAHRrF76jsAUPg0/" TargetMode="External"/><Relationship Id="rId806" Type="http://schemas.openxmlformats.org/officeDocument/2006/relationships/hyperlink" Target="https://twitter.com/" TargetMode="External"/><Relationship Id="rId291" Type="http://schemas.openxmlformats.org/officeDocument/2006/relationships/hyperlink" Target="https://goo.gl/ULSHo2?utm_content=buffer7c276&amp;utm_medium=social&amp;utm_source=twitter.com&amp;utm_campaign=buffer" TargetMode="External"/><Relationship Id="rId151" Type="http://schemas.openxmlformats.org/officeDocument/2006/relationships/hyperlink" Target="https://a.pgtb.me/qPvpBx" TargetMode="External"/><Relationship Id="rId389" Type="http://schemas.openxmlformats.org/officeDocument/2006/relationships/hyperlink" Target="https://a.pgtb.me/qPvpBx" TargetMode="External"/><Relationship Id="rId596" Type="http://schemas.openxmlformats.org/officeDocument/2006/relationships/hyperlink" Target="https://twitter.com/" TargetMode="External"/><Relationship Id="rId249" Type="http://schemas.openxmlformats.org/officeDocument/2006/relationships/hyperlink" Target="http://www.reddirtreport.com/red-dirt-news/chickasaw-nation-okc-officials-agree-terms-american-indian-cultural-center-and-museum" TargetMode="External"/><Relationship Id="rId456" Type="http://schemas.openxmlformats.org/officeDocument/2006/relationships/hyperlink" Target="http://chickasawcountry.com/events/valentine-s-day-at-the-artesian" TargetMode="External"/><Relationship Id="rId663" Type="http://schemas.openxmlformats.org/officeDocument/2006/relationships/hyperlink" Target="https://twitter.com/" TargetMode="External"/><Relationship Id="rId870" Type="http://schemas.openxmlformats.org/officeDocument/2006/relationships/hyperlink" Target="https://twitter.com/" TargetMode="External"/><Relationship Id="rId1086" Type="http://schemas.openxmlformats.org/officeDocument/2006/relationships/hyperlink" Target="https://twitter.com/" TargetMode="External"/><Relationship Id="rId1293" Type="http://schemas.openxmlformats.org/officeDocument/2006/relationships/hyperlink" Target="https://twitter.com/" TargetMode="External"/><Relationship Id="rId109" Type="http://schemas.openxmlformats.org/officeDocument/2006/relationships/hyperlink" Target="http://www.simpleweatheralert.com/cgi-bin/weatherdetail.py?l=MS1255E4DA4C14.DenseFogAdvisory.1255E4DC1A30MS.MEGNPWMEG.7bea1834db608b20a3e0de9b3e191acd&amp;a=997&amp;t=1" TargetMode="External"/><Relationship Id="rId316" Type="http://schemas.openxmlformats.org/officeDocument/2006/relationships/hyperlink" Target="http://www.reddirtreport.com/red-dirt-news/chickasaw-nation-okc-officials-agree-terms-american-indian-cultural-center-and-museum" TargetMode="External"/><Relationship Id="rId523" Type="http://schemas.openxmlformats.org/officeDocument/2006/relationships/hyperlink" Target="https://twitter.com/" TargetMode="External"/><Relationship Id="rId968" Type="http://schemas.openxmlformats.org/officeDocument/2006/relationships/hyperlink" Target="https://twitter.com/" TargetMode="External"/><Relationship Id="rId1153" Type="http://schemas.openxmlformats.org/officeDocument/2006/relationships/hyperlink" Target="https://twitter.com/" TargetMode="External"/><Relationship Id="rId97" Type="http://schemas.openxmlformats.org/officeDocument/2006/relationships/hyperlink" Target="http://www.wave3.com/story/31018127/death-investigation-underway-in-chickasaw-neighborhood" TargetMode="External"/><Relationship Id="rId730" Type="http://schemas.openxmlformats.org/officeDocument/2006/relationships/hyperlink" Target="https://twitter.com/" TargetMode="External"/><Relationship Id="rId828" Type="http://schemas.openxmlformats.org/officeDocument/2006/relationships/hyperlink" Target="https://twitter.com/" TargetMode="External"/><Relationship Id="rId1013" Type="http://schemas.openxmlformats.org/officeDocument/2006/relationships/hyperlink" Target="https://twitter.com/" TargetMode="External"/><Relationship Id="rId1220" Type="http://schemas.openxmlformats.org/officeDocument/2006/relationships/hyperlink" Target="https://twitter.com/" TargetMode="External"/><Relationship Id="rId1318" Type="http://schemas.openxmlformats.org/officeDocument/2006/relationships/hyperlink" Target="https://twitter.com/" TargetMode="External"/></Relationships>
</file>

<file path=xl/worksheets/_rels/sheet2.xml.rels><?xml version="1.0" encoding="UTF-8" standalone="yes"?>
<Relationships xmlns="http://schemas.openxmlformats.org/package/2006/relationships"><Relationship Id="rId1827" Type="http://schemas.openxmlformats.org/officeDocument/2006/relationships/hyperlink" Target="https://twitter.com/marbethflies" TargetMode="External"/><Relationship Id="rId170" Type="http://schemas.openxmlformats.org/officeDocument/2006/relationships/hyperlink" Target="http://t.co/SywErSNALk" TargetMode="External"/><Relationship Id="rId987" Type="http://schemas.openxmlformats.org/officeDocument/2006/relationships/hyperlink" Target="http://abs.twimg.com/images/themes/theme1/bg.png" TargetMode="External"/><Relationship Id="rId847" Type="http://schemas.openxmlformats.org/officeDocument/2006/relationships/hyperlink" Target="http://abs.twimg.com/images/themes/theme1/bg.png" TargetMode="External"/><Relationship Id="rId1477" Type="http://schemas.openxmlformats.org/officeDocument/2006/relationships/hyperlink" Target="http://pbs.twimg.com/profile_images/514925456114454528/oboglFtZ_normal.jpeg" TargetMode="External"/><Relationship Id="rId1684" Type="http://schemas.openxmlformats.org/officeDocument/2006/relationships/hyperlink" Target="https://twitter.com/lavallepromete3" TargetMode="External"/><Relationship Id="rId1891" Type="http://schemas.openxmlformats.org/officeDocument/2006/relationships/hyperlink" Target="https://twitter.com/chirpoink" TargetMode="External"/><Relationship Id="rId707" Type="http://schemas.openxmlformats.org/officeDocument/2006/relationships/hyperlink" Target="http://abs.twimg.com/images/themes/theme9/bg.gif" TargetMode="External"/><Relationship Id="rId914" Type="http://schemas.openxmlformats.org/officeDocument/2006/relationships/hyperlink" Target="http://abs.twimg.com/images/themes/theme1/bg.png" TargetMode="External"/><Relationship Id="rId1337" Type="http://schemas.openxmlformats.org/officeDocument/2006/relationships/hyperlink" Target="http://pbs.twimg.com/profile_images/691969829432094721/byuXwwgl_normal.jpg" TargetMode="External"/><Relationship Id="rId1544" Type="http://schemas.openxmlformats.org/officeDocument/2006/relationships/hyperlink" Target="http://pbs.twimg.com/profile_images/1158277484/OK35_normal.png" TargetMode="External"/><Relationship Id="rId1751" Type="http://schemas.openxmlformats.org/officeDocument/2006/relationships/hyperlink" Target="https://twitter.com/fawfulfan" TargetMode="External"/><Relationship Id="rId43" Type="http://schemas.openxmlformats.org/officeDocument/2006/relationships/hyperlink" Target="https://t.co/OWjWwbamsm" TargetMode="External"/><Relationship Id="rId1404" Type="http://schemas.openxmlformats.org/officeDocument/2006/relationships/hyperlink" Target="http://pbs.twimg.com/profile_images/634755802096660480/rhWAG8gZ_normal.jpg" TargetMode="External"/><Relationship Id="rId1611" Type="http://schemas.openxmlformats.org/officeDocument/2006/relationships/hyperlink" Target="http://pbs.twimg.com/profile_images/688504127580573696/WznfA0yX_normal.jpg" TargetMode="External"/><Relationship Id="rId497" Type="http://schemas.openxmlformats.org/officeDocument/2006/relationships/hyperlink" Target="https://pbs.twimg.com/profile_banners/1075639140/1424977314" TargetMode="External"/><Relationship Id="rId357" Type="http://schemas.openxmlformats.org/officeDocument/2006/relationships/hyperlink" Target="https://pbs.twimg.com/profile_banners/2282675780/1434149811" TargetMode="External"/><Relationship Id="rId1194" Type="http://schemas.openxmlformats.org/officeDocument/2006/relationships/hyperlink" Target="http://pbs.twimg.com/profile_images/655230124879560704/thkaTOhb_normal.jpg" TargetMode="External"/><Relationship Id="rId2038" Type="http://schemas.openxmlformats.org/officeDocument/2006/relationships/hyperlink" Target="https://twitter.com/eots_facilities" TargetMode="External"/><Relationship Id="rId217" Type="http://schemas.openxmlformats.org/officeDocument/2006/relationships/hyperlink" Target="https://t.co/IOhwoPo5cs" TargetMode="External"/><Relationship Id="rId564" Type="http://schemas.openxmlformats.org/officeDocument/2006/relationships/hyperlink" Target="https://pbs.twimg.com/profile_banners/98805277/1399988021" TargetMode="External"/><Relationship Id="rId771" Type="http://schemas.openxmlformats.org/officeDocument/2006/relationships/hyperlink" Target="http://abs.twimg.com/images/themes/theme1/bg.png" TargetMode="External"/><Relationship Id="rId424" Type="http://schemas.openxmlformats.org/officeDocument/2006/relationships/hyperlink" Target="https://pbs.twimg.com/profile_banners/768145356/1405571008" TargetMode="External"/><Relationship Id="rId631" Type="http://schemas.openxmlformats.org/officeDocument/2006/relationships/hyperlink" Target="https://pbs.twimg.com/profile_banners/2451833311/1402078563" TargetMode="External"/><Relationship Id="rId1054" Type="http://schemas.openxmlformats.org/officeDocument/2006/relationships/hyperlink" Target="http://pbs.twimg.com/profile_background_images/765665157/066192dfa25b20cf9cac840d8002fd64.png" TargetMode="External"/><Relationship Id="rId1261" Type="http://schemas.openxmlformats.org/officeDocument/2006/relationships/hyperlink" Target="http://abs.twimg.com/sticky/default_profile_images/default_profile_2_normal.png" TargetMode="External"/><Relationship Id="rId2105" Type="http://schemas.openxmlformats.org/officeDocument/2006/relationships/hyperlink" Target="https://twitter.com/kocoshelby" TargetMode="External"/><Relationship Id="rId1121" Type="http://schemas.openxmlformats.org/officeDocument/2006/relationships/hyperlink" Target="http://abs.twimg.com/images/themes/theme1/bg.png" TargetMode="External"/><Relationship Id="rId1938" Type="http://schemas.openxmlformats.org/officeDocument/2006/relationships/hyperlink" Target="https://twitter.com/iembot_arx" TargetMode="External"/><Relationship Id="rId281" Type="http://schemas.openxmlformats.org/officeDocument/2006/relationships/hyperlink" Target="http://t.co/l5rVK4sKXG" TargetMode="External"/><Relationship Id="rId141" Type="http://schemas.openxmlformats.org/officeDocument/2006/relationships/hyperlink" Target="https://t.co/LsN9gEPmDo" TargetMode="External"/><Relationship Id="rId7" Type="http://schemas.openxmlformats.org/officeDocument/2006/relationships/hyperlink" Target="http://t.co/OgDVqFtVWz" TargetMode="External"/><Relationship Id="rId958" Type="http://schemas.openxmlformats.org/officeDocument/2006/relationships/hyperlink" Target="http://abs.twimg.com/images/themes/theme1/bg.png" TargetMode="External"/><Relationship Id="rId1588" Type="http://schemas.openxmlformats.org/officeDocument/2006/relationships/hyperlink" Target="http://pbs.twimg.com/profile_images/539832884765270016/d8Vu-cWW_normal.jpeg" TargetMode="External"/><Relationship Id="rId1795" Type="http://schemas.openxmlformats.org/officeDocument/2006/relationships/hyperlink" Target="https://twitter.com/myhurricaneapp" TargetMode="External"/><Relationship Id="rId87" Type="http://schemas.openxmlformats.org/officeDocument/2006/relationships/hyperlink" Target="http://t.co/boYsrfMPDY" TargetMode="External"/><Relationship Id="rId818" Type="http://schemas.openxmlformats.org/officeDocument/2006/relationships/hyperlink" Target="http://pbs.twimg.com/profile_background_images/662872636/48kxz8a22mcb2i43ikxb.jpeg" TargetMode="External"/><Relationship Id="rId1448" Type="http://schemas.openxmlformats.org/officeDocument/2006/relationships/hyperlink" Target="http://pbs.twimg.com/profile_images/553849751687278592/sWKRLBkr_normal.png" TargetMode="External"/><Relationship Id="rId1655" Type="http://schemas.openxmlformats.org/officeDocument/2006/relationships/hyperlink" Target="https://twitter.com/betaraysteve" TargetMode="External"/><Relationship Id="rId1308" Type="http://schemas.openxmlformats.org/officeDocument/2006/relationships/hyperlink" Target="http://pbs.twimg.com/profile_images/683045838680096768/kfYwGbg7_normal.png" TargetMode="External"/><Relationship Id="rId1862" Type="http://schemas.openxmlformats.org/officeDocument/2006/relationships/hyperlink" Target="https://twitter.com/esjaysboutique" TargetMode="External"/><Relationship Id="rId1515" Type="http://schemas.openxmlformats.org/officeDocument/2006/relationships/hyperlink" Target="http://pbs.twimg.com/profile_images/378800000470896746/7d17d694c08cd3a30a758eedb749e79f_normal.jpeg" TargetMode="External"/><Relationship Id="rId1722" Type="http://schemas.openxmlformats.org/officeDocument/2006/relationships/hyperlink" Target="https://twitter.com/taylor_addice" TargetMode="External"/><Relationship Id="rId14" Type="http://schemas.openxmlformats.org/officeDocument/2006/relationships/hyperlink" Target="http://t.co/ToJY0AqN2j" TargetMode="External"/><Relationship Id="rId163" Type="http://schemas.openxmlformats.org/officeDocument/2006/relationships/hyperlink" Target="https://t.co/Teb64HtMYX" TargetMode="External"/><Relationship Id="rId370" Type="http://schemas.openxmlformats.org/officeDocument/2006/relationships/hyperlink" Target="https://pbs.twimg.com/profile_banners/2271042691/1402277155" TargetMode="External"/><Relationship Id="rId2051" Type="http://schemas.openxmlformats.org/officeDocument/2006/relationships/hyperlink" Target="https://twitter.com/sovnationcenter" TargetMode="External"/><Relationship Id="rId230" Type="http://schemas.openxmlformats.org/officeDocument/2006/relationships/hyperlink" Target="http://t.co/9yn7eJfQHF" TargetMode="External"/><Relationship Id="rId468" Type="http://schemas.openxmlformats.org/officeDocument/2006/relationships/hyperlink" Target="https://pbs.twimg.com/profile_banners/61226587/1399910020" TargetMode="External"/><Relationship Id="rId675" Type="http://schemas.openxmlformats.org/officeDocument/2006/relationships/hyperlink" Target="http://pbs.twimg.com/profile_background_images/448946070089773057/V5nmBB0W.jpeg" TargetMode="External"/><Relationship Id="rId882" Type="http://schemas.openxmlformats.org/officeDocument/2006/relationships/hyperlink" Target="http://pbs.twimg.com/profile_background_images/711697603/b87465057cabfe5410d7902fcad208fd.jpeg" TargetMode="External"/><Relationship Id="rId1098" Type="http://schemas.openxmlformats.org/officeDocument/2006/relationships/hyperlink" Target="http://pbs.twimg.com/profile_background_images/482663333586169858/m5TV6MHT.jpeg" TargetMode="External"/><Relationship Id="rId328" Type="http://schemas.openxmlformats.org/officeDocument/2006/relationships/hyperlink" Target="https://pbs.twimg.com/profile_banners/3393951069/1446791882" TargetMode="External"/><Relationship Id="rId535" Type="http://schemas.openxmlformats.org/officeDocument/2006/relationships/hyperlink" Target="https://pbs.twimg.com/profile_banners/115469748/1453272877" TargetMode="External"/><Relationship Id="rId742" Type="http://schemas.openxmlformats.org/officeDocument/2006/relationships/hyperlink" Target="http://abs.twimg.com/images/themes/theme13/bg.gif" TargetMode="External"/><Relationship Id="rId1165" Type="http://schemas.openxmlformats.org/officeDocument/2006/relationships/hyperlink" Target="http://pbs.twimg.com/profile_images/1340555405/Union___City2__2__normal.jpg" TargetMode="External"/><Relationship Id="rId1372" Type="http://schemas.openxmlformats.org/officeDocument/2006/relationships/hyperlink" Target="http://pbs.twimg.com/profile_images/686021231624253440/alN7J0eB_normal.jpg" TargetMode="External"/><Relationship Id="rId2009" Type="http://schemas.openxmlformats.org/officeDocument/2006/relationships/hyperlink" Target="https://twitter.com/fordfocus___" TargetMode="External"/><Relationship Id="rId602" Type="http://schemas.openxmlformats.org/officeDocument/2006/relationships/hyperlink" Target="https://pbs.twimg.com/profile_banners/4710430434/1451943842" TargetMode="External"/><Relationship Id="rId1025" Type="http://schemas.openxmlformats.org/officeDocument/2006/relationships/hyperlink" Target="http://abs.twimg.com/images/themes/theme1/bg.png" TargetMode="External"/><Relationship Id="rId1232" Type="http://schemas.openxmlformats.org/officeDocument/2006/relationships/hyperlink" Target="http://pbs.twimg.com/profile_images/465913278565449728/dZZNhd6S_normal.jpeg" TargetMode="External"/><Relationship Id="rId1677" Type="http://schemas.openxmlformats.org/officeDocument/2006/relationships/hyperlink" Target="https://twitter.com/coachbev82" TargetMode="External"/><Relationship Id="rId1884" Type="http://schemas.openxmlformats.org/officeDocument/2006/relationships/hyperlink" Target="https://twitter.com/thechadman4chad" TargetMode="External"/><Relationship Id="rId907" Type="http://schemas.openxmlformats.org/officeDocument/2006/relationships/hyperlink" Target="http://abs.twimg.com/images/themes/theme1/bg.png" TargetMode="External"/><Relationship Id="rId1537" Type="http://schemas.openxmlformats.org/officeDocument/2006/relationships/hyperlink" Target="http://pbs.twimg.com/profile_images/692558987741495296/pBmDCBFP_normal.jpg" TargetMode="External"/><Relationship Id="rId1744" Type="http://schemas.openxmlformats.org/officeDocument/2006/relationships/hyperlink" Target="https://twitter.com/lakewood_buzz" TargetMode="External"/><Relationship Id="rId1951" Type="http://schemas.openxmlformats.org/officeDocument/2006/relationships/hyperlink" Target="https://twitter.com/nacalliance" TargetMode="External"/><Relationship Id="rId36" Type="http://schemas.openxmlformats.org/officeDocument/2006/relationships/hyperlink" Target="http://t.co/A5d6wpZKXi" TargetMode="External"/><Relationship Id="rId1604" Type="http://schemas.openxmlformats.org/officeDocument/2006/relationships/hyperlink" Target="http://pbs.twimg.com/profile_images/671361482932641792/XDFnpf-p_normal.jpg" TargetMode="External"/><Relationship Id="rId185" Type="http://schemas.openxmlformats.org/officeDocument/2006/relationships/hyperlink" Target="http://t.co/tfU5yXYz7c" TargetMode="External"/><Relationship Id="rId1811" Type="http://schemas.openxmlformats.org/officeDocument/2006/relationships/hyperlink" Target="https://twitter.com/sharoninokie" TargetMode="External"/><Relationship Id="rId1909" Type="http://schemas.openxmlformats.org/officeDocument/2006/relationships/hyperlink" Target="https://twitter.com/weatherhop" TargetMode="External"/><Relationship Id="rId392" Type="http://schemas.openxmlformats.org/officeDocument/2006/relationships/hyperlink" Target="https://pbs.twimg.com/profile_banners/3420692219/1439492652" TargetMode="External"/><Relationship Id="rId697" Type="http://schemas.openxmlformats.org/officeDocument/2006/relationships/hyperlink" Target="http://pbs.twimg.com/profile_background_images/725524726/45a65c7dcc655eef938c9a9e4f3f564e.jpeg" TargetMode="External"/><Relationship Id="rId2073" Type="http://schemas.openxmlformats.org/officeDocument/2006/relationships/hyperlink" Target="https://twitter.com/johnnyharriso12" TargetMode="External"/><Relationship Id="rId252" Type="http://schemas.openxmlformats.org/officeDocument/2006/relationships/hyperlink" Target="http://t.co/3YqF7BUR4C" TargetMode="External"/><Relationship Id="rId1187" Type="http://schemas.openxmlformats.org/officeDocument/2006/relationships/hyperlink" Target="http://pbs.twimg.com/profile_images/584919124070903808/o2keP9e9_normal.jpg" TargetMode="External"/><Relationship Id="rId2140" Type="http://schemas.openxmlformats.org/officeDocument/2006/relationships/table" Target="../tables/table2.xml"/><Relationship Id="rId112" Type="http://schemas.openxmlformats.org/officeDocument/2006/relationships/hyperlink" Target="http://t.co/tDz9FjQzTC" TargetMode="External"/><Relationship Id="rId557" Type="http://schemas.openxmlformats.org/officeDocument/2006/relationships/hyperlink" Target="https://pbs.twimg.com/profile_banners/635691404/1446397459" TargetMode="External"/><Relationship Id="rId764" Type="http://schemas.openxmlformats.org/officeDocument/2006/relationships/hyperlink" Target="http://pbs.twimg.com/profile_background_images/664597238/0da522d1a21c8f8cacc471e1e6263b80.jpeg" TargetMode="External"/><Relationship Id="rId971" Type="http://schemas.openxmlformats.org/officeDocument/2006/relationships/hyperlink" Target="http://abs.twimg.com/images/themes/theme1/bg.png" TargetMode="External"/><Relationship Id="rId1394" Type="http://schemas.openxmlformats.org/officeDocument/2006/relationships/hyperlink" Target="http://pbs.twimg.com/profile_images/684455222538706944/cHa59XME_normal.jpg" TargetMode="External"/><Relationship Id="rId1699" Type="http://schemas.openxmlformats.org/officeDocument/2006/relationships/hyperlink" Target="https://twitter.com/whohd" TargetMode="External"/><Relationship Id="rId2000" Type="http://schemas.openxmlformats.org/officeDocument/2006/relationships/hyperlink" Target="https://twitter.com/salenaa_17" TargetMode="External"/><Relationship Id="rId417" Type="http://schemas.openxmlformats.org/officeDocument/2006/relationships/hyperlink" Target="https://pbs.twimg.com/profile_banners/1794879116/1449634273" TargetMode="External"/><Relationship Id="rId624" Type="http://schemas.openxmlformats.org/officeDocument/2006/relationships/hyperlink" Target="https://pbs.twimg.com/profile_banners/2583449030/1451954686" TargetMode="External"/><Relationship Id="rId831" Type="http://schemas.openxmlformats.org/officeDocument/2006/relationships/hyperlink" Target="http://abs.twimg.com/images/themes/theme1/bg.png" TargetMode="External"/><Relationship Id="rId1047" Type="http://schemas.openxmlformats.org/officeDocument/2006/relationships/hyperlink" Target="http://abs.twimg.com/images/themes/theme6/bg.gif" TargetMode="External"/><Relationship Id="rId1254" Type="http://schemas.openxmlformats.org/officeDocument/2006/relationships/hyperlink" Target="http://pbs.twimg.com/profile_images/645976333185511425/KXb670Kd_normal.jpg" TargetMode="External"/><Relationship Id="rId1461" Type="http://schemas.openxmlformats.org/officeDocument/2006/relationships/hyperlink" Target="http://pbs.twimg.com/profile_images/534116445698134016/J-_JCjbA_normal.jpeg" TargetMode="External"/><Relationship Id="rId929" Type="http://schemas.openxmlformats.org/officeDocument/2006/relationships/hyperlink" Target="http://abs.twimg.com/images/themes/theme2/bg.gif" TargetMode="External"/><Relationship Id="rId1114" Type="http://schemas.openxmlformats.org/officeDocument/2006/relationships/hyperlink" Target="http://abs.twimg.com/images/themes/theme1/bg.png" TargetMode="External"/><Relationship Id="rId1321" Type="http://schemas.openxmlformats.org/officeDocument/2006/relationships/hyperlink" Target="http://pbs.twimg.com/profile_images/691201680650665984/JMYLXROg_normal.png" TargetMode="External"/><Relationship Id="rId1559" Type="http://schemas.openxmlformats.org/officeDocument/2006/relationships/hyperlink" Target="http://pbs.twimg.com/profile_images/643839810340151296/QfN4mSDB_normal.png" TargetMode="External"/><Relationship Id="rId1766" Type="http://schemas.openxmlformats.org/officeDocument/2006/relationships/hyperlink" Target="https://twitter.com/arickeith" TargetMode="External"/><Relationship Id="rId1973" Type="http://schemas.openxmlformats.org/officeDocument/2006/relationships/hyperlink" Target="https://twitter.com/jamloafes" TargetMode="External"/><Relationship Id="rId58" Type="http://schemas.openxmlformats.org/officeDocument/2006/relationships/hyperlink" Target="http://t.co/SJFRYMPCu6" TargetMode="External"/><Relationship Id="rId1419" Type="http://schemas.openxmlformats.org/officeDocument/2006/relationships/hyperlink" Target="http://pbs.twimg.com/profile_images/692114308331872256/vBgAsj_b_normal.jpg" TargetMode="External"/><Relationship Id="rId1626" Type="http://schemas.openxmlformats.org/officeDocument/2006/relationships/hyperlink" Target="http://pbs.twimg.com/profile_images/661912387511980032/gQcTyqKq_normal.jpg" TargetMode="External"/><Relationship Id="rId1833" Type="http://schemas.openxmlformats.org/officeDocument/2006/relationships/hyperlink" Target="https://twitter.com/obeyjay251" TargetMode="External"/><Relationship Id="rId1900" Type="http://schemas.openxmlformats.org/officeDocument/2006/relationships/hyperlink" Target="https://twitter.com/dericwinters" TargetMode="External"/><Relationship Id="rId2095" Type="http://schemas.openxmlformats.org/officeDocument/2006/relationships/hyperlink" Target="https://twitter.com/chezangrybelle" TargetMode="External"/><Relationship Id="rId274" Type="http://schemas.openxmlformats.org/officeDocument/2006/relationships/hyperlink" Target="https://t.co/NXCL9geOkU" TargetMode="External"/><Relationship Id="rId481" Type="http://schemas.openxmlformats.org/officeDocument/2006/relationships/hyperlink" Target="https://pbs.twimg.com/profile_banners/3082055519/1441705281" TargetMode="External"/><Relationship Id="rId134" Type="http://schemas.openxmlformats.org/officeDocument/2006/relationships/hyperlink" Target="http://t.co/71uhN6mfym" TargetMode="External"/><Relationship Id="rId579" Type="http://schemas.openxmlformats.org/officeDocument/2006/relationships/hyperlink" Target="https://pbs.twimg.com/profile_banners/76381913/1357648865" TargetMode="External"/><Relationship Id="rId786" Type="http://schemas.openxmlformats.org/officeDocument/2006/relationships/hyperlink" Target="http://abs.twimg.com/images/themes/theme1/bg.png" TargetMode="External"/><Relationship Id="rId993" Type="http://schemas.openxmlformats.org/officeDocument/2006/relationships/hyperlink" Target="http://pbs.twimg.com/profile_background_images/378800000178079363/I1Bha6eL.jpeg" TargetMode="External"/><Relationship Id="rId341" Type="http://schemas.openxmlformats.org/officeDocument/2006/relationships/hyperlink" Target="https://pbs.twimg.com/profile_banners/43131290/1436139995" TargetMode="External"/><Relationship Id="rId439" Type="http://schemas.openxmlformats.org/officeDocument/2006/relationships/hyperlink" Target="https://pbs.twimg.com/profile_banners/14864555/1373812704" TargetMode="External"/><Relationship Id="rId646" Type="http://schemas.openxmlformats.org/officeDocument/2006/relationships/hyperlink" Target="https://pbs.twimg.com/profile_banners/25066564/1452440566" TargetMode="External"/><Relationship Id="rId1069" Type="http://schemas.openxmlformats.org/officeDocument/2006/relationships/hyperlink" Target="http://abs.twimg.com/images/themes/theme1/bg.png" TargetMode="External"/><Relationship Id="rId1276" Type="http://schemas.openxmlformats.org/officeDocument/2006/relationships/hyperlink" Target="http://pbs.twimg.com/profile_images/2793829309/cd9d61cf431206fad908057f5f1e60ac_normal.png" TargetMode="External"/><Relationship Id="rId1483" Type="http://schemas.openxmlformats.org/officeDocument/2006/relationships/hyperlink" Target="http://pbs.twimg.com/profile_images/486582676585840641/9XAfRzPU_normal.png" TargetMode="External"/><Relationship Id="rId2022" Type="http://schemas.openxmlformats.org/officeDocument/2006/relationships/hyperlink" Target="https://twitter.com/desmoinesdem" TargetMode="External"/><Relationship Id="rId201" Type="http://schemas.openxmlformats.org/officeDocument/2006/relationships/hyperlink" Target="http://t.co/LnscmAHWth" TargetMode="External"/><Relationship Id="rId506" Type="http://schemas.openxmlformats.org/officeDocument/2006/relationships/hyperlink" Target="https://pbs.twimg.com/profile_banners/3041775582/1435095257" TargetMode="External"/><Relationship Id="rId853" Type="http://schemas.openxmlformats.org/officeDocument/2006/relationships/hyperlink" Target="http://abs.twimg.com/images/themes/theme1/bg.png" TargetMode="External"/><Relationship Id="rId1136" Type="http://schemas.openxmlformats.org/officeDocument/2006/relationships/hyperlink" Target="http://abs.twimg.com/images/themes/theme15/bg.png" TargetMode="External"/><Relationship Id="rId1690" Type="http://schemas.openxmlformats.org/officeDocument/2006/relationships/hyperlink" Target="https://twitter.com/kwwl" TargetMode="External"/><Relationship Id="rId1788" Type="http://schemas.openxmlformats.org/officeDocument/2006/relationships/hyperlink" Target="https://twitter.com/whiskey_girl33" TargetMode="External"/><Relationship Id="rId1995" Type="http://schemas.openxmlformats.org/officeDocument/2006/relationships/hyperlink" Target="https://twitter.com/blindokie" TargetMode="External"/><Relationship Id="rId713" Type="http://schemas.openxmlformats.org/officeDocument/2006/relationships/hyperlink" Target="http://pbs.twimg.com/profile_background_images/17571078/batman-685_1024.jpg" TargetMode="External"/><Relationship Id="rId920" Type="http://schemas.openxmlformats.org/officeDocument/2006/relationships/hyperlink" Target="http://abs.twimg.com/images/themes/theme1/bg.png" TargetMode="External"/><Relationship Id="rId1343" Type="http://schemas.openxmlformats.org/officeDocument/2006/relationships/hyperlink" Target="http://pbs.twimg.com/profile_images/602741714277662720/dv2dpFOA_normal.png" TargetMode="External"/><Relationship Id="rId1550" Type="http://schemas.openxmlformats.org/officeDocument/2006/relationships/hyperlink" Target="http://pbs.twimg.com/profile_images/680738968493658113/RElw-C1F_normal.png" TargetMode="External"/><Relationship Id="rId1648" Type="http://schemas.openxmlformats.org/officeDocument/2006/relationships/hyperlink" Target="https://twitter.com/chickasawnation" TargetMode="External"/><Relationship Id="rId1203" Type="http://schemas.openxmlformats.org/officeDocument/2006/relationships/hyperlink" Target="http://pbs.twimg.com/profile_images/2192049390/Des_Moines_Wide_normal.jpg" TargetMode="External"/><Relationship Id="rId1410" Type="http://schemas.openxmlformats.org/officeDocument/2006/relationships/hyperlink" Target="http://pbs.twimg.com/profile_images/3558775005/2f203e61c4f505c5cc5840643620378a_normal.png" TargetMode="External"/><Relationship Id="rId1508" Type="http://schemas.openxmlformats.org/officeDocument/2006/relationships/hyperlink" Target="http://pbs.twimg.com/profile_images/692151663864451072/SUpMJ50c_normal.jpg" TargetMode="External"/><Relationship Id="rId1855" Type="http://schemas.openxmlformats.org/officeDocument/2006/relationships/hyperlink" Target="https://twitter.com/disco_infiltr8r" TargetMode="External"/><Relationship Id="rId1715" Type="http://schemas.openxmlformats.org/officeDocument/2006/relationships/hyperlink" Target="https://twitter.com/fox28iowa" TargetMode="External"/><Relationship Id="rId1922" Type="http://schemas.openxmlformats.org/officeDocument/2006/relationships/hyperlink" Target="https://twitter.com/chickasawrcc" TargetMode="External"/><Relationship Id="rId296" Type="http://schemas.openxmlformats.org/officeDocument/2006/relationships/hyperlink" Target="https://pbs.twimg.com/profile_banners/257108147/1452548387" TargetMode="External"/><Relationship Id="rId156" Type="http://schemas.openxmlformats.org/officeDocument/2006/relationships/hyperlink" Target="http://t.co/FdYQP9tS4y" TargetMode="External"/><Relationship Id="rId363" Type="http://schemas.openxmlformats.org/officeDocument/2006/relationships/hyperlink" Target="https://pbs.twimg.com/profile_banners/2644167680/1414222075" TargetMode="External"/><Relationship Id="rId570" Type="http://schemas.openxmlformats.org/officeDocument/2006/relationships/hyperlink" Target="https://pbs.twimg.com/profile_banners/2539908208/1416678700" TargetMode="External"/><Relationship Id="rId2044" Type="http://schemas.openxmlformats.org/officeDocument/2006/relationships/hyperlink" Target="https://twitter.com/waze" TargetMode="External"/><Relationship Id="rId223" Type="http://schemas.openxmlformats.org/officeDocument/2006/relationships/hyperlink" Target="http://t.co/Q7k8Or2Rrs" TargetMode="External"/><Relationship Id="rId430" Type="http://schemas.openxmlformats.org/officeDocument/2006/relationships/hyperlink" Target="https://pbs.twimg.com/profile_banners/18209387/1359643625" TargetMode="External"/><Relationship Id="rId668" Type="http://schemas.openxmlformats.org/officeDocument/2006/relationships/hyperlink" Target="http://pbs.twimg.com/profile_background_images/748908362/303accef8311c8e0a13066a3512d5521.jpeg" TargetMode="External"/><Relationship Id="rId875" Type="http://schemas.openxmlformats.org/officeDocument/2006/relationships/hyperlink" Target="http://pbs.twimg.com/profile_background_images/438532355/twit_pic_and_text.jpg" TargetMode="External"/><Relationship Id="rId1060" Type="http://schemas.openxmlformats.org/officeDocument/2006/relationships/hyperlink" Target="http://pbs.twimg.com/profile_background_images/394922511/Paradise_Falls.jpg" TargetMode="External"/><Relationship Id="rId1298" Type="http://schemas.openxmlformats.org/officeDocument/2006/relationships/hyperlink" Target="http://pbs.twimg.com/profile_images/625306135613079552/9eG38K2p_normal.png" TargetMode="External"/><Relationship Id="rId2111" Type="http://schemas.openxmlformats.org/officeDocument/2006/relationships/hyperlink" Target="https://twitter.com/_a2j__" TargetMode="External"/><Relationship Id="rId528" Type="http://schemas.openxmlformats.org/officeDocument/2006/relationships/hyperlink" Target="https://pbs.twimg.com/profile_banners/44350420/1440173148" TargetMode="External"/><Relationship Id="rId735" Type="http://schemas.openxmlformats.org/officeDocument/2006/relationships/hyperlink" Target="http://pbs.twimg.com/profile_background_images/587702360152997888/iKXC7eZw.jpg" TargetMode="External"/><Relationship Id="rId942" Type="http://schemas.openxmlformats.org/officeDocument/2006/relationships/hyperlink" Target="http://pbs.twimg.com/profile_background_images/717982142/07d49a19a8c1a62082fc6bda88d93187.jpeg" TargetMode="External"/><Relationship Id="rId1158" Type="http://schemas.openxmlformats.org/officeDocument/2006/relationships/hyperlink" Target="http://pbs.twimg.com/profile_images/684447041775398912/3NiicVvC_normal.jpg" TargetMode="External"/><Relationship Id="rId1365" Type="http://schemas.openxmlformats.org/officeDocument/2006/relationships/hyperlink" Target="http://pbs.twimg.com/profile_images/3511496447/6997fcb5f24e37f4357ab9ca764aa5ac_normal.jpeg" TargetMode="External"/><Relationship Id="rId1572" Type="http://schemas.openxmlformats.org/officeDocument/2006/relationships/hyperlink" Target="http://pbs.twimg.com/profile_images/680210995160068097/ZeLBXhyE_normal.jpg" TargetMode="External"/><Relationship Id="rId1018" Type="http://schemas.openxmlformats.org/officeDocument/2006/relationships/hyperlink" Target="http://abs.twimg.com/images/themes/theme1/bg.png" TargetMode="External"/><Relationship Id="rId1225" Type="http://schemas.openxmlformats.org/officeDocument/2006/relationships/hyperlink" Target="http://pbs.twimg.com/profile_images/572299625236971520/Gne7epUM_normal.jpeg" TargetMode="External"/><Relationship Id="rId1432" Type="http://schemas.openxmlformats.org/officeDocument/2006/relationships/hyperlink" Target="http://pbs.twimg.com/profile_images/633479260011909120/YR_FFoH4_normal.jpg" TargetMode="External"/><Relationship Id="rId1877" Type="http://schemas.openxmlformats.org/officeDocument/2006/relationships/hyperlink" Target="https://twitter.com/cavedaddy" TargetMode="External"/><Relationship Id="rId71" Type="http://schemas.openxmlformats.org/officeDocument/2006/relationships/hyperlink" Target="http://t.co/nTyzG8XTix" TargetMode="External"/><Relationship Id="rId802" Type="http://schemas.openxmlformats.org/officeDocument/2006/relationships/hyperlink" Target="http://abs.twimg.com/images/themes/theme1/bg.png" TargetMode="External"/><Relationship Id="rId1737" Type="http://schemas.openxmlformats.org/officeDocument/2006/relationships/hyperlink" Target="https://twitter.com/buzzinmemphis" TargetMode="External"/><Relationship Id="rId1944" Type="http://schemas.openxmlformats.org/officeDocument/2006/relationships/hyperlink" Target="https://twitter.com/orlpol32825" TargetMode="External"/><Relationship Id="rId29" Type="http://schemas.openxmlformats.org/officeDocument/2006/relationships/hyperlink" Target="http://t.co/K9Chyx7mzZ" TargetMode="External"/><Relationship Id="rId178" Type="http://schemas.openxmlformats.org/officeDocument/2006/relationships/hyperlink" Target="http://t.co/Me4WraOzpp" TargetMode="External"/><Relationship Id="rId1804" Type="http://schemas.openxmlformats.org/officeDocument/2006/relationships/hyperlink" Target="https://twitter.com/mainyacmuzic1" TargetMode="External"/><Relationship Id="rId385" Type="http://schemas.openxmlformats.org/officeDocument/2006/relationships/hyperlink" Target="https://pbs.twimg.com/profile_banners/36423609/1439174345" TargetMode="External"/><Relationship Id="rId592" Type="http://schemas.openxmlformats.org/officeDocument/2006/relationships/hyperlink" Target="https://pbs.twimg.com/profile_banners/2304219962/1449696062" TargetMode="External"/><Relationship Id="rId2066" Type="http://schemas.openxmlformats.org/officeDocument/2006/relationships/hyperlink" Target="https://twitter.com/ess_tee_doubleu" TargetMode="External"/><Relationship Id="rId245" Type="http://schemas.openxmlformats.org/officeDocument/2006/relationships/hyperlink" Target="https://t.co/Egm2ktfium" TargetMode="External"/><Relationship Id="rId452" Type="http://schemas.openxmlformats.org/officeDocument/2006/relationships/hyperlink" Target="https://pbs.twimg.com/profile_banners/3256954668/1435349924" TargetMode="External"/><Relationship Id="rId897" Type="http://schemas.openxmlformats.org/officeDocument/2006/relationships/hyperlink" Target="http://pbs.twimg.com/profile_background_images/616323071/tbuxvs9thmjfpqpyfygd.jpeg" TargetMode="External"/><Relationship Id="rId1082" Type="http://schemas.openxmlformats.org/officeDocument/2006/relationships/hyperlink" Target="http://pbs.twimg.com/profile_background_images/571275469/foo70vgzn0q5t92mw0f7.jpeg" TargetMode="External"/><Relationship Id="rId2133" Type="http://schemas.openxmlformats.org/officeDocument/2006/relationships/hyperlink" Target="https://twitter.com/31bjn" TargetMode="External"/><Relationship Id="rId105" Type="http://schemas.openxmlformats.org/officeDocument/2006/relationships/hyperlink" Target="http://t.co/PpRLXHylaP" TargetMode="External"/><Relationship Id="rId312" Type="http://schemas.openxmlformats.org/officeDocument/2006/relationships/hyperlink" Target="https://pbs.twimg.com/profile_banners/4127191029/1447174495" TargetMode="External"/><Relationship Id="rId757" Type="http://schemas.openxmlformats.org/officeDocument/2006/relationships/hyperlink" Target="http://pbs.twimg.com/profile_background_images/89728339/lots-of-flowers.jpg" TargetMode="External"/><Relationship Id="rId964" Type="http://schemas.openxmlformats.org/officeDocument/2006/relationships/hyperlink" Target="http://pbs.twimg.com/profile_background_images/469920501/FNX_TWITTER_BG.jpg" TargetMode="External"/><Relationship Id="rId1387" Type="http://schemas.openxmlformats.org/officeDocument/2006/relationships/hyperlink" Target="http://pbs.twimg.com/profile_images/551934546359619586/Sm84UHyW_normal.jpeg" TargetMode="External"/><Relationship Id="rId1594" Type="http://schemas.openxmlformats.org/officeDocument/2006/relationships/hyperlink" Target="http://pbs.twimg.com/profile_images/692455062690357249/WbpAJdV6_normal.jpg" TargetMode="External"/><Relationship Id="rId93" Type="http://schemas.openxmlformats.org/officeDocument/2006/relationships/hyperlink" Target="https://t.co/3gsQ1wfMiK" TargetMode="External"/><Relationship Id="rId617" Type="http://schemas.openxmlformats.org/officeDocument/2006/relationships/hyperlink" Target="https://pbs.twimg.com/profile_banners/25770215/1412376130" TargetMode="External"/><Relationship Id="rId824" Type="http://schemas.openxmlformats.org/officeDocument/2006/relationships/hyperlink" Target="http://abs.twimg.com/images/themes/theme1/bg.png" TargetMode="External"/><Relationship Id="rId1247" Type="http://schemas.openxmlformats.org/officeDocument/2006/relationships/hyperlink" Target="http://pbs.twimg.com/profile_images/3167771546/8d0ba57be0b5cc24b43b313079c44f7e_normal.jpeg" TargetMode="External"/><Relationship Id="rId1454" Type="http://schemas.openxmlformats.org/officeDocument/2006/relationships/hyperlink" Target="http://pbs.twimg.com/profile_images/620371104964591616/lDg453QO_normal.jpg" TargetMode="External"/><Relationship Id="rId1661" Type="http://schemas.openxmlformats.org/officeDocument/2006/relationships/hyperlink" Target="https://twitter.com/popmusicvideos" TargetMode="External"/><Relationship Id="rId1899" Type="http://schemas.openxmlformats.org/officeDocument/2006/relationships/hyperlink" Target="https://twitter.com/flipdogg_95" TargetMode="External"/><Relationship Id="rId1107" Type="http://schemas.openxmlformats.org/officeDocument/2006/relationships/hyperlink" Target="http://pbs.twimg.com/profile_background_images/539528037021126657/h-NdD9QO.jpeg" TargetMode="External"/><Relationship Id="rId1314" Type="http://schemas.openxmlformats.org/officeDocument/2006/relationships/hyperlink" Target="http://pbs.twimg.com/profile_images/636894209459384320/NhS4YyTy_normal.jpg" TargetMode="External"/><Relationship Id="rId1521" Type="http://schemas.openxmlformats.org/officeDocument/2006/relationships/hyperlink" Target="http://pbs.twimg.com/profile_images/500023419530797057/PBIFmGfg_normal.jpeg" TargetMode="External"/><Relationship Id="rId1759" Type="http://schemas.openxmlformats.org/officeDocument/2006/relationships/hyperlink" Target="https://twitter.com/ftrkane" TargetMode="External"/><Relationship Id="rId1966" Type="http://schemas.openxmlformats.org/officeDocument/2006/relationships/hyperlink" Target="https://twitter.com/nicoletrumps" TargetMode="External"/><Relationship Id="rId1619" Type="http://schemas.openxmlformats.org/officeDocument/2006/relationships/hyperlink" Target="http://pbs.twimg.com/profile_images/1362101964/017_normal.JPG" TargetMode="External"/><Relationship Id="rId1826" Type="http://schemas.openxmlformats.org/officeDocument/2006/relationships/hyperlink" Target="https://twitter.com/papasdecks" TargetMode="External"/><Relationship Id="rId20" Type="http://schemas.openxmlformats.org/officeDocument/2006/relationships/hyperlink" Target="https://t.co/kum7QdFYm5" TargetMode="External"/><Relationship Id="rId2088" Type="http://schemas.openxmlformats.org/officeDocument/2006/relationships/hyperlink" Target="https://twitter.com/wom2010bob" TargetMode="External"/><Relationship Id="rId267" Type="http://schemas.openxmlformats.org/officeDocument/2006/relationships/hyperlink" Target="http://t.co/B1vjV6rmqe" TargetMode="External"/><Relationship Id="rId474" Type="http://schemas.openxmlformats.org/officeDocument/2006/relationships/hyperlink" Target="https://pbs.twimg.com/profile_banners/104543549/1451656700" TargetMode="External"/><Relationship Id="rId127" Type="http://schemas.openxmlformats.org/officeDocument/2006/relationships/hyperlink" Target="http://t.co/N31Fr5uz0y" TargetMode="External"/><Relationship Id="rId681" Type="http://schemas.openxmlformats.org/officeDocument/2006/relationships/hyperlink" Target="http://abs.twimg.com/images/themes/theme1/bg.png" TargetMode="External"/><Relationship Id="rId779" Type="http://schemas.openxmlformats.org/officeDocument/2006/relationships/hyperlink" Target="http://abs.twimg.com/images/themes/theme1/bg.png" TargetMode="External"/><Relationship Id="rId986" Type="http://schemas.openxmlformats.org/officeDocument/2006/relationships/hyperlink" Target="http://pbs.twimg.com/profile_background_images/665844719/895588dac205db31e6846244f321f83c.jpeg" TargetMode="External"/><Relationship Id="rId334" Type="http://schemas.openxmlformats.org/officeDocument/2006/relationships/hyperlink" Target="https://pbs.twimg.com/profile_banners/100986964/1402968635" TargetMode="External"/><Relationship Id="rId541" Type="http://schemas.openxmlformats.org/officeDocument/2006/relationships/hyperlink" Target="https://pbs.twimg.com/profile_banners/35135168/1441607345" TargetMode="External"/><Relationship Id="rId639" Type="http://schemas.openxmlformats.org/officeDocument/2006/relationships/hyperlink" Target="https://pbs.twimg.com/profile_banners/2243015052/1441847395" TargetMode="External"/><Relationship Id="rId1171" Type="http://schemas.openxmlformats.org/officeDocument/2006/relationships/hyperlink" Target="http://abs.twimg.com/sticky/default_profile_images/default_profile_5_normal.png" TargetMode="External"/><Relationship Id="rId1269" Type="http://schemas.openxmlformats.org/officeDocument/2006/relationships/hyperlink" Target="http://pbs.twimg.com/profile_images/689826854270730240/ou6GaJl2_normal.jpg" TargetMode="External"/><Relationship Id="rId1476" Type="http://schemas.openxmlformats.org/officeDocument/2006/relationships/hyperlink" Target="http://pbs.twimg.com/profile_images/566595725677445120/OnHye8kx_normal.jpeg" TargetMode="External"/><Relationship Id="rId2015" Type="http://schemas.openxmlformats.org/officeDocument/2006/relationships/hyperlink" Target="https://twitter.com/_tyrabreanne" TargetMode="External"/><Relationship Id="rId401" Type="http://schemas.openxmlformats.org/officeDocument/2006/relationships/hyperlink" Target="https://pbs.twimg.com/profile_banners/154939072/1444260122" TargetMode="External"/><Relationship Id="rId846" Type="http://schemas.openxmlformats.org/officeDocument/2006/relationships/hyperlink" Target="http://abs.twimg.com/images/themes/theme1/bg.png" TargetMode="External"/><Relationship Id="rId1031" Type="http://schemas.openxmlformats.org/officeDocument/2006/relationships/hyperlink" Target="http://abs.twimg.com/images/themes/theme1/bg.png" TargetMode="External"/><Relationship Id="rId1129" Type="http://schemas.openxmlformats.org/officeDocument/2006/relationships/hyperlink" Target="http://pbs.twimg.com/profile_background_images/26949847/abplaidhearts.br.jpg" TargetMode="External"/><Relationship Id="rId1683" Type="http://schemas.openxmlformats.org/officeDocument/2006/relationships/hyperlink" Target="https://twitter.com/nicolepgentry" TargetMode="External"/><Relationship Id="rId1890" Type="http://schemas.openxmlformats.org/officeDocument/2006/relationships/hyperlink" Target="https://twitter.com/calscherm" TargetMode="External"/><Relationship Id="rId1988" Type="http://schemas.openxmlformats.org/officeDocument/2006/relationships/hyperlink" Target="https://twitter.com/reddirtreportok" TargetMode="External"/><Relationship Id="rId706" Type="http://schemas.openxmlformats.org/officeDocument/2006/relationships/hyperlink" Target="http://abs.twimg.com/images/themes/theme1/bg.png" TargetMode="External"/><Relationship Id="rId913" Type="http://schemas.openxmlformats.org/officeDocument/2006/relationships/hyperlink" Target="http://abs.twimg.com/images/themes/theme1/bg.png" TargetMode="External"/><Relationship Id="rId1336" Type="http://schemas.openxmlformats.org/officeDocument/2006/relationships/hyperlink" Target="http://pbs.twimg.com/profile_images/678042003242782720/50pRb9Vb_normal.jpg" TargetMode="External"/><Relationship Id="rId1543" Type="http://schemas.openxmlformats.org/officeDocument/2006/relationships/hyperlink" Target="http://pbs.twimg.com/profile_images/675042691500109825/sivxWXzC_normal.png" TargetMode="External"/><Relationship Id="rId1750" Type="http://schemas.openxmlformats.org/officeDocument/2006/relationships/hyperlink" Target="https://twitter.com/papas_electric" TargetMode="External"/><Relationship Id="rId42" Type="http://schemas.openxmlformats.org/officeDocument/2006/relationships/hyperlink" Target="https://t.co/hEP8eBj8tJ" TargetMode="External"/><Relationship Id="rId1403" Type="http://schemas.openxmlformats.org/officeDocument/2006/relationships/hyperlink" Target="http://pbs.twimg.com/profile_images/671067512155467776/cD4Pdfx__normal.jpg" TargetMode="External"/><Relationship Id="rId1610" Type="http://schemas.openxmlformats.org/officeDocument/2006/relationships/hyperlink" Target="http://pbs.twimg.com/profile_images/641780699851198464/Dc0SuSB5_normal.jpg" TargetMode="External"/><Relationship Id="rId1848" Type="http://schemas.openxmlformats.org/officeDocument/2006/relationships/hyperlink" Target="https://twitter.com/olgatourn" TargetMode="External"/><Relationship Id="rId191" Type="http://schemas.openxmlformats.org/officeDocument/2006/relationships/hyperlink" Target="http://t.co/Grzv89Gurf" TargetMode="External"/><Relationship Id="rId1708" Type="http://schemas.openxmlformats.org/officeDocument/2006/relationships/hyperlink" Target="https://twitter.com/rwood035" TargetMode="External"/><Relationship Id="rId1915" Type="http://schemas.openxmlformats.org/officeDocument/2006/relationships/hyperlink" Target="https://twitter.com/realdonaldtrump" TargetMode="External"/><Relationship Id="rId289" Type="http://schemas.openxmlformats.org/officeDocument/2006/relationships/hyperlink" Target="https://pbs.twimg.com/profile_banners/633437853/1447077069" TargetMode="External"/><Relationship Id="rId496" Type="http://schemas.openxmlformats.org/officeDocument/2006/relationships/hyperlink" Target="https://pbs.twimg.com/profile_banners/3039755246/1452376435" TargetMode="External"/><Relationship Id="rId149" Type="http://schemas.openxmlformats.org/officeDocument/2006/relationships/hyperlink" Target="http://t.co/EeSACKDuF5" TargetMode="External"/><Relationship Id="rId356" Type="http://schemas.openxmlformats.org/officeDocument/2006/relationships/hyperlink" Target="https://pbs.twimg.com/profile_banners/339300176/1453305130" TargetMode="External"/><Relationship Id="rId563" Type="http://schemas.openxmlformats.org/officeDocument/2006/relationships/hyperlink" Target="https://pbs.twimg.com/profile_banners/2950405952/1452191041" TargetMode="External"/><Relationship Id="rId770" Type="http://schemas.openxmlformats.org/officeDocument/2006/relationships/hyperlink" Target="http://abs.twimg.com/images/themes/theme15/bg.png" TargetMode="External"/><Relationship Id="rId1193" Type="http://schemas.openxmlformats.org/officeDocument/2006/relationships/hyperlink" Target="http://pbs.twimg.com/profile_images/642370674879778816/GKzixheZ_normal.jpg" TargetMode="External"/><Relationship Id="rId2037" Type="http://schemas.openxmlformats.org/officeDocument/2006/relationships/hyperlink" Target="https://twitter.com/erickstheone" TargetMode="External"/><Relationship Id="rId216" Type="http://schemas.openxmlformats.org/officeDocument/2006/relationships/hyperlink" Target="http://t.co/vkjjXRRVhN" TargetMode="External"/><Relationship Id="rId423" Type="http://schemas.openxmlformats.org/officeDocument/2006/relationships/hyperlink" Target="https://pbs.twimg.com/profile_banners/118575329/1444314627" TargetMode="External"/><Relationship Id="rId868" Type="http://schemas.openxmlformats.org/officeDocument/2006/relationships/hyperlink" Target="http://abs.twimg.com/images/themes/theme3/bg.gif" TargetMode="External"/><Relationship Id="rId1053" Type="http://schemas.openxmlformats.org/officeDocument/2006/relationships/hyperlink" Target="http://abs.twimg.com/images/themes/theme1/bg.png" TargetMode="External"/><Relationship Id="rId1260" Type="http://schemas.openxmlformats.org/officeDocument/2006/relationships/hyperlink" Target="http://pbs.twimg.com/profile_images/611894663516160000/62IoN5YW_normal.png" TargetMode="External"/><Relationship Id="rId1498" Type="http://schemas.openxmlformats.org/officeDocument/2006/relationships/hyperlink" Target="http://pbs.twimg.com/profile_images/485588528735080448/MAQzrj12_normal.jpeg" TargetMode="External"/><Relationship Id="rId2104" Type="http://schemas.openxmlformats.org/officeDocument/2006/relationships/hyperlink" Target="https://twitter.com/okcthunder" TargetMode="External"/><Relationship Id="rId630" Type="http://schemas.openxmlformats.org/officeDocument/2006/relationships/hyperlink" Target="https://pbs.twimg.com/profile_banners/18314089/1406046562" TargetMode="External"/><Relationship Id="rId728" Type="http://schemas.openxmlformats.org/officeDocument/2006/relationships/hyperlink" Target="http://pbs.twimg.com/profile_background_images/880016920/c81f6ebfa96708a8d2f9444ff43811a3.jpeg" TargetMode="External"/><Relationship Id="rId935" Type="http://schemas.openxmlformats.org/officeDocument/2006/relationships/hyperlink" Target="http://abs.twimg.com/images/themes/theme9/bg.gif" TargetMode="External"/><Relationship Id="rId1358" Type="http://schemas.openxmlformats.org/officeDocument/2006/relationships/hyperlink" Target="http://pbs.twimg.com/profile_images/688580127702167556/Xwb4nlfL_normal.jpg" TargetMode="External"/><Relationship Id="rId1565" Type="http://schemas.openxmlformats.org/officeDocument/2006/relationships/hyperlink" Target="http://pbs.twimg.com/profile_images/788280107/citiicon_normal.gif" TargetMode="External"/><Relationship Id="rId1772" Type="http://schemas.openxmlformats.org/officeDocument/2006/relationships/hyperlink" Target="https://twitter.com/bw_health" TargetMode="External"/><Relationship Id="rId64" Type="http://schemas.openxmlformats.org/officeDocument/2006/relationships/hyperlink" Target="http://t.co/t0xqRxEmVK" TargetMode="External"/><Relationship Id="rId1120" Type="http://schemas.openxmlformats.org/officeDocument/2006/relationships/hyperlink" Target="http://abs.twimg.com/images/themes/theme1/bg.png" TargetMode="External"/><Relationship Id="rId1218" Type="http://schemas.openxmlformats.org/officeDocument/2006/relationships/hyperlink" Target="http://pbs.twimg.com/profile_images/587702853139091457/p07CClBe_normal.jpg" TargetMode="External"/><Relationship Id="rId1425" Type="http://schemas.openxmlformats.org/officeDocument/2006/relationships/hyperlink" Target="http://pbs.twimg.com/profile_images/3784189962/68e06731d9acbf1445bc8e40a0f77503_normal.png" TargetMode="External"/><Relationship Id="rId1632" Type="http://schemas.openxmlformats.org/officeDocument/2006/relationships/hyperlink" Target="http://pbs.twimg.com/profile_images/647929994283356160/BpEN6PIK_normal.jpg" TargetMode="External"/><Relationship Id="rId1937" Type="http://schemas.openxmlformats.org/officeDocument/2006/relationships/hyperlink" Target="https://twitter.com/egrizzle912" TargetMode="External"/><Relationship Id="rId280" Type="http://schemas.openxmlformats.org/officeDocument/2006/relationships/hyperlink" Target="http://t.co/k84UpuNhdn" TargetMode="External"/><Relationship Id="rId140" Type="http://schemas.openxmlformats.org/officeDocument/2006/relationships/hyperlink" Target="https://t.co/4gsywex4ms" TargetMode="External"/><Relationship Id="rId378" Type="http://schemas.openxmlformats.org/officeDocument/2006/relationships/hyperlink" Target="https://pbs.twimg.com/profile_banners/16362924/1441378567" TargetMode="External"/><Relationship Id="rId585" Type="http://schemas.openxmlformats.org/officeDocument/2006/relationships/hyperlink" Target="https://pbs.twimg.com/profile_banners/57637601/1401988781" TargetMode="External"/><Relationship Id="rId792" Type="http://schemas.openxmlformats.org/officeDocument/2006/relationships/hyperlink" Target="http://abs.twimg.com/images/themes/theme1/bg.png" TargetMode="External"/><Relationship Id="rId2059" Type="http://schemas.openxmlformats.org/officeDocument/2006/relationships/hyperlink" Target="https://twitter.com/prpnews" TargetMode="External"/><Relationship Id="rId6" Type="http://schemas.openxmlformats.org/officeDocument/2006/relationships/hyperlink" Target="http://t.co/f7g2N6k6WZ" TargetMode="External"/><Relationship Id="rId238" Type="http://schemas.openxmlformats.org/officeDocument/2006/relationships/hyperlink" Target="http://t.co/SAYjaRsqC5" TargetMode="External"/><Relationship Id="rId445" Type="http://schemas.openxmlformats.org/officeDocument/2006/relationships/hyperlink" Target="https://pbs.twimg.com/profile_banners/21061146/1389880026" TargetMode="External"/><Relationship Id="rId652" Type="http://schemas.openxmlformats.org/officeDocument/2006/relationships/hyperlink" Target="https://pbs.twimg.com/profile_banners/28041542/1436840404" TargetMode="External"/><Relationship Id="rId1075" Type="http://schemas.openxmlformats.org/officeDocument/2006/relationships/hyperlink" Target="http://pbs.twimg.com/profile_background_images/631457309974114304/TIVuT0_d.jpg" TargetMode="External"/><Relationship Id="rId1282" Type="http://schemas.openxmlformats.org/officeDocument/2006/relationships/hyperlink" Target="http://pbs.twimg.com/profile_images/686399330891083776/m8SNz0i1_normal.jpg" TargetMode="External"/><Relationship Id="rId2126" Type="http://schemas.openxmlformats.org/officeDocument/2006/relationships/hyperlink" Target="https://twitter.com/mixmercantile" TargetMode="External"/><Relationship Id="rId305" Type="http://schemas.openxmlformats.org/officeDocument/2006/relationships/hyperlink" Target="https://pbs.twimg.com/profile_banners/215114389/1353700177" TargetMode="External"/><Relationship Id="rId512" Type="http://schemas.openxmlformats.org/officeDocument/2006/relationships/hyperlink" Target="https://pbs.twimg.com/profile_banners/3654568639/1442972273" TargetMode="External"/><Relationship Id="rId957" Type="http://schemas.openxmlformats.org/officeDocument/2006/relationships/hyperlink" Target="http://pbs.twimg.com/profile_background_images/452227736166100992/PFnt1vN2.jpeg" TargetMode="External"/><Relationship Id="rId1142" Type="http://schemas.openxmlformats.org/officeDocument/2006/relationships/hyperlink" Target="http://abs.twimg.com/images/themes/theme1/bg.png" TargetMode="External"/><Relationship Id="rId1587" Type="http://schemas.openxmlformats.org/officeDocument/2006/relationships/hyperlink" Target="http://pbs.twimg.com/profile_images/679170069461639168/Fq86I9fD_normal.jpg" TargetMode="External"/><Relationship Id="rId1794" Type="http://schemas.openxmlformats.org/officeDocument/2006/relationships/hyperlink" Target="https://twitter.com/oktsheriff" TargetMode="External"/><Relationship Id="rId86" Type="http://schemas.openxmlformats.org/officeDocument/2006/relationships/hyperlink" Target="http://t.co/gT9WUNuc1w" TargetMode="External"/><Relationship Id="rId817" Type="http://schemas.openxmlformats.org/officeDocument/2006/relationships/hyperlink" Target="http://abs.twimg.com/images/themes/theme1/bg.png" TargetMode="External"/><Relationship Id="rId1002" Type="http://schemas.openxmlformats.org/officeDocument/2006/relationships/hyperlink" Target="http://pbs.twimg.com/profile_background_images/519343455/Brooke_and_Spencer.jpg" TargetMode="External"/><Relationship Id="rId1447" Type="http://schemas.openxmlformats.org/officeDocument/2006/relationships/hyperlink" Target="http://pbs.twimg.com/profile_images/612329622580166656/_QxdZrWW_normal.png" TargetMode="External"/><Relationship Id="rId1654" Type="http://schemas.openxmlformats.org/officeDocument/2006/relationships/hyperlink" Target="https://twitter.com/notnottshendrik" TargetMode="External"/><Relationship Id="rId1861" Type="http://schemas.openxmlformats.org/officeDocument/2006/relationships/hyperlink" Target="https://twitter.com/vacshackcom" TargetMode="External"/><Relationship Id="rId1307" Type="http://schemas.openxmlformats.org/officeDocument/2006/relationships/hyperlink" Target="http://pbs.twimg.com/profile_images/664532753984040962/n7wPskQD_normal.jpg" TargetMode="External"/><Relationship Id="rId1514" Type="http://schemas.openxmlformats.org/officeDocument/2006/relationships/hyperlink" Target="http://pbs.twimg.com/profile_images/614583061448036352/CBpFkPaz_normal.png" TargetMode="External"/><Relationship Id="rId1721" Type="http://schemas.openxmlformats.org/officeDocument/2006/relationships/hyperlink" Target="https://twitter.com/chipotalosa" TargetMode="External"/><Relationship Id="rId1959" Type="http://schemas.openxmlformats.org/officeDocument/2006/relationships/hyperlink" Target="https://twitter.com/nacho_biznez" TargetMode="External"/><Relationship Id="rId13" Type="http://schemas.openxmlformats.org/officeDocument/2006/relationships/hyperlink" Target="https://t.co/xiJgOiEYBH" TargetMode="External"/><Relationship Id="rId1819" Type="http://schemas.openxmlformats.org/officeDocument/2006/relationships/hyperlink" Target="https://twitter.com/iamfrankcastle" TargetMode="External"/><Relationship Id="rId162" Type="http://schemas.openxmlformats.org/officeDocument/2006/relationships/hyperlink" Target="http://t.co/wRja1UeRu0" TargetMode="External"/><Relationship Id="rId467" Type="http://schemas.openxmlformats.org/officeDocument/2006/relationships/hyperlink" Target="https://pbs.twimg.com/profile_banners/209484168/1403043534" TargetMode="External"/><Relationship Id="rId1097" Type="http://schemas.openxmlformats.org/officeDocument/2006/relationships/hyperlink" Target="http://abs.twimg.com/images/themes/theme1/bg.png" TargetMode="External"/><Relationship Id="rId2050" Type="http://schemas.openxmlformats.org/officeDocument/2006/relationships/hyperlink" Target="https://twitter.com/the_ai_center" TargetMode="External"/><Relationship Id="rId674" Type="http://schemas.openxmlformats.org/officeDocument/2006/relationships/hyperlink" Target="http://abs.twimg.com/images/themes/theme1/bg.png" TargetMode="External"/><Relationship Id="rId881" Type="http://schemas.openxmlformats.org/officeDocument/2006/relationships/hyperlink" Target="http://abs.twimg.com/images/themes/theme1/bg.png" TargetMode="External"/><Relationship Id="rId979" Type="http://schemas.openxmlformats.org/officeDocument/2006/relationships/hyperlink" Target="http://abs.twimg.com/images/themes/theme18/bg.gif" TargetMode="External"/><Relationship Id="rId327" Type="http://schemas.openxmlformats.org/officeDocument/2006/relationships/hyperlink" Target="https://pbs.twimg.com/profile_banners/25478175/1437886741" TargetMode="External"/><Relationship Id="rId534" Type="http://schemas.openxmlformats.org/officeDocument/2006/relationships/hyperlink" Target="https://pbs.twimg.com/profile_banners/3019749140/1442198576" TargetMode="External"/><Relationship Id="rId741" Type="http://schemas.openxmlformats.org/officeDocument/2006/relationships/hyperlink" Target="http://abs.twimg.com/images/themes/theme1/bg.png" TargetMode="External"/><Relationship Id="rId839" Type="http://schemas.openxmlformats.org/officeDocument/2006/relationships/hyperlink" Target="http://abs.twimg.com/images/themes/theme1/bg.png" TargetMode="External"/><Relationship Id="rId1164" Type="http://schemas.openxmlformats.org/officeDocument/2006/relationships/hyperlink" Target="http://pbs.twimg.com/profile_images/1385045175/logo2_normal.jpg" TargetMode="External"/><Relationship Id="rId1371" Type="http://schemas.openxmlformats.org/officeDocument/2006/relationships/hyperlink" Target="http://pbs.twimg.com/profile_images/473863545692499969/wd6U2Gdb_normal.png" TargetMode="External"/><Relationship Id="rId1469" Type="http://schemas.openxmlformats.org/officeDocument/2006/relationships/hyperlink" Target="http://pbs.twimg.com/profile_images/254548465/Nicole_Duplichan_small_normal.jpg" TargetMode="External"/><Relationship Id="rId2008" Type="http://schemas.openxmlformats.org/officeDocument/2006/relationships/hyperlink" Target="https://twitter.com/ljackcarpentry" TargetMode="External"/><Relationship Id="rId601" Type="http://schemas.openxmlformats.org/officeDocument/2006/relationships/hyperlink" Target="https://pbs.twimg.com/profile_banners/12136622/1398214121" TargetMode="External"/><Relationship Id="rId1024" Type="http://schemas.openxmlformats.org/officeDocument/2006/relationships/hyperlink" Target="http://pbs.twimg.com/profile_background_images/679151711/5515b9745963cdcb96647cf7bb5fb5d9.jpeg" TargetMode="External"/><Relationship Id="rId1231" Type="http://schemas.openxmlformats.org/officeDocument/2006/relationships/hyperlink" Target="http://pbs.twimg.com/profile_images/607247561196371968/Fkd-Lp8M_normal.jpg" TargetMode="External"/><Relationship Id="rId1676" Type="http://schemas.openxmlformats.org/officeDocument/2006/relationships/hyperlink" Target="https://twitter.com/dayne_brown" TargetMode="External"/><Relationship Id="rId1883" Type="http://schemas.openxmlformats.org/officeDocument/2006/relationships/hyperlink" Target="https://twitter.com/ecutigerupdates" TargetMode="External"/><Relationship Id="rId906" Type="http://schemas.openxmlformats.org/officeDocument/2006/relationships/hyperlink" Target="http://pbs.twimg.com/profile_background_images/636266926/4dka4wun2lepo9rnylxo.jpeg" TargetMode="External"/><Relationship Id="rId1329" Type="http://schemas.openxmlformats.org/officeDocument/2006/relationships/hyperlink" Target="http://pbs.twimg.com/profile_images/617768614599397376/3yyLXrmm_normal.jpg" TargetMode="External"/><Relationship Id="rId1536" Type="http://schemas.openxmlformats.org/officeDocument/2006/relationships/hyperlink" Target="http://pbs.twimg.com/profile_images/513523004668919808/KICWAj35_normal.jpeg" TargetMode="External"/><Relationship Id="rId1743" Type="http://schemas.openxmlformats.org/officeDocument/2006/relationships/hyperlink" Target="https://twitter.com/tphotos" TargetMode="External"/><Relationship Id="rId1950" Type="http://schemas.openxmlformats.org/officeDocument/2006/relationships/hyperlink" Target="https://twitter.com/wxbotusa" TargetMode="External"/><Relationship Id="rId35" Type="http://schemas.openxmlformats.org/officeDocument/2006/relationships/hyperlink" Target="http://t.co/M6Ch3yBNB5" TargetMode="External"/><Relationship Id="rId1603" Type="http://schemas.openxmlformats.org/officeDocument/2006/relationships/hyperlink" Target="http://pbs.twimg.com/profile_images/537259945247645696/p019eA4M_normal.jpeg" TargetMode="External"/><Relationship Id="rId1810" Type="http://schemas.openxmlformats.org/officeDocument/2006/relationships/hyperlink" Target="https://twitter.com/middletnweather" TargetMode="External"/><Relationship Id="rId184" Type="http://schemas.openxmlformats.org/officeDocument/2006/relationships/hyperlink" Target="http://t.co/P3z0qEa7zA" TargetMode="External"/><Relationship Id="rId391" Type="http://schemas.openxmlformats.org/officeDocument/2006/relationships/hyperlink" Target="https://pbs.twimg.com/profile_banners/1707520656/1451500901" TargetMode="External"/><Relationship Id="rId1908" Type="http://schemas.openxmlformats.org/officeDocument/2006/relationships/hyperlink" Target="https://twitter.com/usacdl" TargetMode="External"/><Relationship Id="rId2072" Type="http://schemas.openxmlformats.org/officeDocument/2006/relationships/hyperlink" Target="https://twitter.com/carlos_m_ojeda" TargetMode="External"/><Relationship Id="rId251" Type="http://schemas.openxmlformats.org/officeDocument/2006/relationships/hyperlink" Target="https://t.co/6YaZyErdE7" TargetMode="External"/><Relationship Id="rId489" Type="http://schemas.openxmlformats.org/officeDocument/2006/relationships/hyperlink" Target="https://pbs.twimg.com/profile_banners/59340395/1442695283" TargetMode="External"/><Relationship Id="rId696" Type="http://schemas.openxmlformats.org/officeDocument/2006/relationships/hyperlink" Target="http://abs.twimg.com/images/themes/theme2/bg.gif" TargetMode="External"/><Relationship Id="rId349" Type="http://schemas.openxmlformats.org/officeDocument/2006/relationships/hyperlink" Target="https://pbs.twimg.com/profile_banners/67386106/1441517125" TargetMode="External"/><Relationship Id="rId556" Type="http://schemas.openxmlformats.org/officeDocument/2006/relationships/hyperlink" Target="https://pbs.twimg.com/profile_banners/744211879/1451370620" TargetMode="External"/><Relationship Id="rId763" Type="http://schemas.openxmlformats.org/officeDocument/2006/relationships/hyperlink" Target="http://abs.twimg.com/images/themes/theme1/bg.png" TargetMode="External"/><Relationship Id="rId1186" Type="http://schemas.openxmlformats.org/officeDocument/2006/relationships/hyperlink" Target="http://pbs.twimg.com/profile_images/430800840199114752/G3JowWLm_normal.jpeg" TargetMode="External"/><Relationship Id="rId1393" Type="http://schemas.openxmlformats.org/officeDocument/2006/relationships/hyperlink" Target="http://pbs.twimg.com/profile_images/580781040223924225/qwjHNXur_normal.jpg" TargetMode="External"/><Relationship Id="rId111" Type="http://schemas.openxmlformats.org/officeDocument/2006/relationships/hyperlink" Target="https://t.co/k1E1hMNU5C" TargetMode="External"/><Relationship Id="rId209" Type="http://schemas.openxmlformats.org/officeDocument/2006/relationships/hyperlink" Target="https://t.co/ADDEUXyeiq" TargetMode="External"/><Relationship Id="rId416" Type="http://schemas.openxmlformats.org/officeDocument/2006/relationships/hyperlink" Target="https://pbs.twimg.com/profile_banners/474426804/1452960174" TargetMode="External"/><Relationship Id="rId970" Type="http://schemas.openxmlformats.org/officeDocument/2006/relationships/hyperlink" Target="http://abs.twimg.com/images/themes/theme1/bg.png" TargetMode="External"/><Relationship Id="rId1046" Type="http://schemas.openxmlformats.org/officeDocument/2006/relationships/hyperlink" Target="http://abs.twimg.com/images/themes/theme14/bg.gif" TargetMode="External"/><Relationship Id="rId1253" Type="http://schemas.openxmlformats.org/officeDocument/2006/relationships/hyperlink" Target="http://pbs.twimg.com/profile_images/609543385297256448/L-d6x4R9_normal.jpg" TargetMode="External"/><Relationship Id="rId1698" Type="http://schemas.openxmlformats.org/officeDocument/2006/relationships/hyperlink" Target="https://twitter.com/redtomatoradio" TargetMode="External"/><Relationship Id="rId623" Type="http://schemas.openxmlformats.org/officeDocument/2006/relationships/hyperlink" Target="https://pbs.twimg.com/profile_banners/628609286/1453899653" TargetMode="External"/><Relationship Id="rId830" Type="http://schemas.openxmlformats.org/officeDocument/2006/relationships/hyperlink" Target="http://abs.twimg.com/images/themes/theme9/bg.gif" TargetMode="External"/><Relationship Id="rId928" Type="http://schemas.openxmlformats.org/officeDocument/2006/relationships/hyperlink" Target="http://pbs.twimg.com/profile_background_images/681857217776062465/6qe_GJ1S.jpg" TargetMode="External"/><Relationship Id="rId1460" Type="http://schemas.openxmlformats.org/officeDocument/2006/relationships/hyperlink" Target="http://pbs.twimg.com/profile_images/561373039611633664/nz0FbI_m_normal.jpeg" TargetMode="External"/><Relationship Id="rId1558" Type="http://schemas.openxmlformats.org/officeDocument/2006/relationships/hyperlink" Target="http://pbs.twimg.com/profile_images/689607815015477250/-UHRpN-D_normal.jpg" TargetMode="External"/><Relationship Id="rId1765" Type="http://schemas.openxmlformats.org/officeDocument/2006/relationships/hyperlink" Target="https://twitter.com/corinnekurucz" TargetMode="External"/><Relationship Id="rId57" Type="http://schemas.openxmlformats.org/officeDocument/2006/relationships/hyperlink" Target="https://t.co/KuXFhEkGWI" TargetMode="External"/><Relationship Id="rId1113" Type="http://schemas.openxmlformats.org/officeDocument/2006/relationships/hyperlink" Target="http://abs.twimg.com/images/themes/theme1/bg.png" TargetMode="External"/><Relationship Id="rId1320" Type="http://schemas.openxmlformats.org/officeDocument/2006/relationships/hyperlink" Target="http://pbs.twimg.com/profile_images/644676891807477760/WfxJanlu_normal.jpg" TargetMode="External"/><Relationship Id="rId1418" Type="http://schemas.openxmlformats.org/officeDocument/2006/relationships/hyperlink" Target="http://pbs.twimg.com/profile_images/1980294624/DJT_Headshot_V2_normal.jpg" TargetMode="External"/><Relationship Id="rId1972" Type="http://schemas.openxmlformats.org/officeDocument/2006/relationships/hyperlink" Target="https://twitter.com/news_oklahoma" TargetMode="External"/><Relationship Id="rId1625" Type="http://schemas.openxmlformats.org/officeDocument/2006/relationships/hyperlink" Target="http://pbs.twimg.com/profile_images/378800000250986861/9455900b159191ee0eb2272aae333818_normal.jpeg" TargetMode="External"/><Relationship Id="rId1832" Type="http://schemas.openxmlformats.org/officeDocument/2006/relationships/hyperlink" Target="https://twitter.com/drmcar" TargetMode="External"/><Relationship Id="rId2094" Type="http://schemas.openxmlformats.org/officeDocument/2006/relationships/hyperlink" Target="https://twitter.com/213samm" TargetMode="External"/><Relationship Id="rId273" Type="http://schemas.openxmlformats.org/officeDocument/2006/relationships/hyperlink" Target="http://t.co/GQS0e9nOgW" TargetMode="External"/><Relationship Id="rId480" Type="http://schemas.openxmlformats.org/officeDocument/2006/relationships/hyperlink" Target="https://pbs.twimg.com/profile_banners/412669787/1421363586" TargetMode="External"/><Relationship Id="rId133" Type="http://schemas.openxmlformats.org/officeDocument/2006/relationships/hyperlink" Target="https://t.co/9nDKiAioF0" TargetMode="External"/><Relationship Id="rId340" Type="http://schemas.openxmlformats.org/officeDocument/2006/relationships/hyperlink" Target="https://pbs.twimg.com/profile_banners/22228251/1413587764" TargetMode="External"/><Relationship Id="rId578" Type="http://schemas.openxmlformats.org/officeDocument/2006/relationships/hyperlink" Target="https://pbs.twimg.com/profile_banners/63759234/1449110886" TargetMode="External"/><Relationship Id="rId785" Type="http://schemas.openxmlformats.org/officeDocument/2006/relationships/hyperlink" Target="http://abs.twimg.com/images/themes/theme1/bg.png" TargetMode="External"/><Relationship Id="rId992" Type="http://schemas.openxmlformats.org/officeDocument/2006/relationships/hyperlink" Target="http://pbs.twimg.com/profile_background_images/850172055/5b537fa174f882e662b5b5a761d19bc8.jpeg" TargetMode="External"/><Relationship Id="rId2021" Type="http://schemas.openxmlformats.org/officeDocument/2006/relationships/hyperlink" Target="https://twitter.com/missygoody9" TargetMode="External"/><Relationship Id="rId200" Type="http://schemas.openxmlformats.org/officeDocument/2006/relationships/hyperlink" Target="http://t.co/MzJcKcXJjy" TargetMode="External"/><Relationship Id="rId438" Type="http://schemas.openxmlformats.org/officeDocument/2006/relationships/hyperlink" Target="https://pbs.twimg.com/profile_banners/92604225/1425608495" TargetMode="External"/><Relationship Id="rId645" Type="http://schemas.openxmlformats.org/officeDocument/2006/relationships/hyperlink" Target="https://pbs.twimg.com/profile_banners/64595219/1453493949" TargetMode="External"/><Relationship Id="rId852" Type="http://schemas.openxmlformats.org/officeDocument/2006/relationships/hyperlink" Target="http://abs.twimg.com/images/themes/theme1/bg.png" TargetMode="External"/><Relationship Id="rId1068" Type="http://schemas.openxmlformats.org/officeDocument/2006/relationships/hyperlink" Target="http://pbs.twimg.com/profile_background_images/671216733/7ca45fd779643106234150984699b168.jpeg" TargetMode="External"/><Relationship Id="rId1275" Type="http://schemas.openxmlformats.org/officeDocument/2006/relationships/hyperlink" Target="http://pbs.twimg.com/profile_images/2793815428/cd9d61cf431206fad908057f5f1e60ac_normal.png" TargetMode="External"/><Relationship Id="rId1482" Type="http://schemas.openxmlformats.org/officeDocument/2006/relationships/hyperlink" Target="http://pbs.twimg.com/profile_images/1844792139/FL4_normal.png" TargetMode="External"/><Relationship Id="rId2119" Type="http://schemas.openxmlformats.org/officeDocument/2006/relationships/hyperlink" Target="https://twitter.com/coachdingus" TargetMode="External"/><Relationship Id="rId505" Type="http://schemas.openxmlformats.org/officeDocument/2006/relationships/hyperlink" Target="https://pbs.twimg.com/profile_banners/17203795/1402707856" TargetMode="External"/><Relationship Id="rId712" Type="http://schemas.openxmlformats.org/officeDocument/2006/relationships/hyperlink" Target="http://abs.twimg.com/images/themes/theme1/bg.png" TargetMode="External"/><Relationship Id="rId1135" Type="http://schemas.openxmlformats.org/officeDocument/2006/relationships/hyperlink" Target="http://pbs.twimg.com/profile_background_images/395258944/Winstar-Desktop-Players-Club-2.jpg" TargetMode="External"/><Relationship Id="rId1342" Type="http://schemas.openxmlformats.org/officeDocument/2006/relationships/hyperlink" Target="http://pbs.twimg.com/profile_images/686245910184128512/DgfMzb9__normal.jpg" TargetMode="External"/><Relationship Id="rId1787" Type="http://schemas.openxmlformats.org/officeDocument/2006/relationships/hyperlink" Target="https://twitter.com/jrbungard_b" TargetMode="External"/><Relationship Id="rId1994" Type="http://schemas.openxmlformats.org/officeDocument/2006/relationships/hyperlink" Target="https://twitter.com/roundhousetalk" TargetMode="External"/><Relationship Id="rId79" Type="http://schemas.openxmlformats.org/officeDocument/2006/relationships/hyperlink" Target="https://t.co/LARGmJMWTL" TargetMode="External"/><Relationship Id="rId1202" Type="http://schemas.openxmlformats.org/officeDocument/2006/relationships/hyperlink" Target="http://pbs.twimg.com/profile_images/618397125525635072/3FhBK0Ej_normal.jpg" TargetMode="External"/><Relationship Id="rId1647" Type="http://schemas.openxmlformats.org/officeDocument/2006/relationships/hyperlink" Target="https://twitter.com/southcentralcsc" TargetMode="External"/><Relationship Id="rId1854" Type="http://schemas.openxmlformats.org/officeDocument/2006/relationships/hyperlink" Target="https://twitter.com/krista_ann" TargetMode="External"/><Relationship Id="rId1507" Type="http://schemas.openxmlformats.org/officeDocument/2006/relationships/hyperlink" Target="http://pbs.twimg.com/profile_images/669103893607923712/IrwtBKS6_normal.jpg" TargetMode="External"/><Relationship Id="rId1714" Type="http://schemas.openxmlformats.org/officeDocument/2006/relationships/hyperlink" Target="https://twitter.com/crossley_kobi" TargetMode="External"/><Relationship Id="rId295" Type="http://schemas.openxmlformats.org/officeDocument/2006/relationships/hyperlink" Target="https://pbs.twimg.com/profile_banners/205447260/1398282208" TargetMode="External"/><Relationship Id="rId1921" Type="http://schemas.openxmlformats.org/officeDocument/2006/relationships/hyperlink" Target="https://twitter.com/chisholmtcasino" TargetMode="External"/><Relationship Id="rId155" Type="http://schemas.openxmlformats.org/officeDocument/2006/relationships/hyperlink" Target="https://t.co/DHsc027ygq" TargetMode="External"/><Relationship Id="rId362" Type="http://schemas.openxmlformats.org/officeDocument/2006/relationships/hyperlink" Target="https://pbs.twimg.com/profile_banners/33609668/1355063668" TargetMode="External"/><Relationship Id="rId1297" Type="http://schemas.openxmlformats.org/officeDocument/2006/relationships/hyperlink" Target="http://pbs.twimg.com/profile_images/2593342549/64tw466vnoe76ennxaai_normal.gif" TargetMode="External"/><Relationship Id="rId2043" Type="http://schemas.openxmlformats.org/officeDocument/2006/relationships/hyperlink" Target="https://twitter.com/wazetrafficorl" TargetMode="External"/><Relationship Id="rId222" Type="http://schemas.openxmlformats.org/officeDocument/2006/relationships/hyperlink" Target="http://t.co/S8W34B4GWn" TargetMode="External"/><Relationship Id="rId667" Type="http://schemas.openxmlformats.org/officeDocument/2006/relationships/hyperlink" Target="http://pbs.twimg.com/profile_background_images/664843156353978368/LhmAZZuN.jpg" TargetMode="External"/><Relationship Id="rId874" Type="http://schemas.openxmlformats.org/officeDocument/2006/relationships/hyperlink" Target="http://abs.twimg.com/images/themes/theme1/bg.png" TargetMode="External"/><Relationship Id="rId2110" Type="http://schemas.openxmlformats.org/officeDocument/2006/relationships/hyperlink" Target="https://twitter.com/sharberhannah" TargetMode="External"/><Relationship Id="rId527" Type="http://schemas.openxmlformats.org/officeDocument/2006/relationships/hyperlink" Target="https://pbs.twimg.com/profile_banners/2980723664/1425579452" TargetMode="External"/><Relationship Id="rId734" Type="http://schemas.openxmlformats.org/officeDocument/2006/relationships/hyperlink" Target="http://abs.twimg.com/images/themes/theme1/bg.png" TargetMode="External"/><Relationship Id="rId941" Type="http://schemas.openxmlformats.org/officeDocument/2006/relationships/hyperlink" Target="http://abs.twimg.com/images/themes/theme1/bg.png" TargetMode="External"/><Relationship Id="rId1157" Type="http://schemas.openxmlformats.org/officeDocument/2006/relationships/hyperlink" Target="http://pbs.twimg.com/profile_images/606545835950612480/468hjI4b_normal.png" TargetMode="External"/><Relationship Id="rId1364" Type="http://schemas.openxmlformats.org/officeDocument/2006/relationships/hyperlink" Target="http://pbs.twimg.com/profile_images/1539619512/pic_of_me_9-2011_normal.jpg" TargetMode="External"/><Relationship Id="rId1571" Type="http://schemas.openxmlformats.org/officeDocument/2006/relationships/hyperlink" Target="http://pbs.twimg.com/profile_images/506828098864558080/mVheZCwt_normal.jpeg" TargetMode="External"/><Relationship Id="rId70" Type="http://schemas.openxmlformats.org/officeDocument/2006/relationships/hyperlink" Target="http://t.co/wpcPjHiva9" TargetMode="External"/><Relationship Id="rId801" Type="http://schemas.openxmlformats.org/officeDocument/2006/relationships/hyperlink" Target="http://abs.twimg.com/images/themes/theme1/bg.png" TargetMode="External"/><Relationship Id="rId1017" Type="http://schemas.openxmlformats.org/officeDocument/2006/relationships/hyperlink" Target="http://abs.twimg.com/images/themes/theme1/bg.png" TargetMode="External"/><Relationship Id="rId1224" Type="http://schemas.openxmlformats.org/officeDocument/2006/relationships/hyperlink" Target="http://pbs.twimg.com/profile_images/638511114658168832/4X3b3y9U_normal.jpg" TargetMode="External"/><Relationship Id="rId1431" Type="http://schemas.openxmlformats.org/officeDocument/2006/relationships/hyperlink" Target="http://pbs.twimg.com/profile_images/672114679154634752/wQ8GeKmp_normal.jpg" TargetMode="External"/><Relationship Id="rId1669" Type="http://schemas.openxmlformats.org/officeDocument/2006/relationships/hyperlink" Target="https://twitter.com/justishudd" TargetMode="External"/><Relationship Id="rId1876" Type="http://schemas.openxmlformats.org/officeDocument/2006/relationships/hyperlink" Target="https://twitter.com/jeephome1" TargetMode="External"/><Relationship Id="rId1529" Type="http://schemas.openxmlformats.org/officeDocument/2006/relationships/hyperlink" Target="http://pbs.twimg.com/profile_images/378800000574475147/d4118b48a406b980da1800e41de8a6dd_normal.jpeg" TargetMode="External"/><Relationship Id="rId1736" Type="http://schemas.openxmlformats.org/officeDocument/2006/relationships/hyperlink" Target="https://twitter.com/withoutatrace" TargetMode="External"/><Relationship Id="rId1943" Type="http://schemas.openxmlformats.org/officeDocument/2006/relationships/hyperlink" Target="https://twitter.com/dadspestcontrol" TargetMode="External"/><Relationship Id="rId28" Type="http://schemas.openxmlformats.org/officeDocument/2006/relationships/hyperlink" Target="http://t.co/tNFQhXSPzB" TargetMode="External"/><Relationship Id="rId1803" Type="http://schemas.openxmlformats.org/officeDocument/2006/relationships/hyperlink" Target="https://twitter.com/nwsmemphis" TargetMode="External"/><Relationship Id="rId177" Type="http://schemas.openxmlformats.org/officeDocument/2006/relationships/hyperlink" Target="http://t.co/8lWxLsFJl2" TargetMode="External"/><Relationship Id="rId384" Type="http://schemas.openxmlformats.org/officeDocument/2006/relationships/hyperlink" Target="https://pbs.twimg.com/profile_banners/274852033/1414018815" TargetMode="External"/><Relationship Id="rId591" Type="http://schemas.openxmlformats.org/officeDocument/2006/relationships/hyperlink" Target="https://pbs.twimg.com/profile_banners/18734310/1453501646" TargetMode="External"/><Relationship Id="rId2065" Type="http://schemas.openxmlformats.org/officeDocument/2006/relationships/hyperlink" Target="https://twitter.com/nonsenseengine" TargetMode="External"/><Relationship Id="rId244" Type="http://schemas.openxmlformats.org/officeDocument/2006/relationships/hyperlink" Target="https://t.co/Sz5BoABivF" TargetMode="External"/><Relationship Id="rId689" Type="http://schemas.openxmlformats.org/officeDocument/2006/relationships/hyperlink" Target="http://abs.twimg.com/images/themes/theme1/bg.png" TargetMode="External"/><Relationship Id="rId896" Type="http://schemas.openxmlformats.org/officeDocument/2006/relationships/hyperlink" Target="http://abs.twimg.com/images/themes/theme1/bg.png" TargetMode="External"/><Relationship Id="rId1081" Type="http://schemas.openxmlformats.org/officeDocument/2006/relationships/hyperlink" Target="http://abs.twimg.com/images/themes/theme18/bg.gif" TargetMode="External"/><Relationship Id="rId451" Type="http://schemas.openxmlformats.org/officeDocument/2006/relationships/hyperlink" Target="https://pbs.twimg.com/profile_banners/916051597/1365784676" TargetMode="External"/><Relationship Id="rId549" Type="http://schemas.openxmlformats.org/officeDocument/2006/relationships/hyperlink" Target="https://pbs.twimg.com/profile_banners/1316372436/1447743499" TargetMode="External"/><Relationship Id="rId756" Type="http://schemas.openxmlformats.org/officeDocument/2006/relationships/hyperlink" Target="http://pbs.twimg.com/profile_background_images/210322041/Hernando_de_Soto_Bridge_Memphis.jpg" TargetMode="External"/><Relationship Id="rId1179" Type="http://schemas.openxmlformats.org/officeDocument/2006/relationships/hyperlink" Target="http://pbs.twimg.com/profile_images/3308561474/d1a7f580c1621ec14563104e04f06178_normal.jpeg" TargetMode="External"/><Relationship Id="rId1386" Type="http://schemas.openxmlformats.org/officeDocument/2006/relationships/hyperlink" Target="http://pbs.twimg.com/profile_images/542076148100759552/41DiBPZy_normal.jpeg" TargetMode="External"/><Relationship Id="rId1593" Type="http://schemas.openxmlformats.org/officeDocument/2006/relationships/hyperlink" Target="http://pbs.twimg.com/profile_images/692775692858179584/rn7PsQKT_normal.jpg" TargetMode="External"/><Relationship Id="rId2132" Type="http://schemas.openxmlformats.org/officeDocument/2006/relationships/hyperlink" Target="https://twitter.com/orlpol32829" TargetMode="External"/><Relationship Id="rId104" Type="http://schemas.openxmlformats.org/officeDocument/2006/relationships/hyperlink" Target="http://t.co/7jOGgRw8hE" TargetMode="External"/><Relationship Id="rId311" Type="http://schemas.openxmlformats.org/officeDocument/2006/relationships/hyperlink" Target="https://pbs.twimg.com/profile_banners/3400151243/1438530665" TargetMode="External"/><Relationship Id="rId409" Type="http://schemas.openxmlformats.org/officeDocument/2006/relationships/hyperlink" Target="https://pbs.twimg.com/profile_banners/590168938/1398291270" TargetMode="External"/><Relationship Id="rId963" Type="http://schemas.openxmlformats.org/officeDocument/2006/relationships/hyperlink" Target="http://abs.twimg.com/images/themes/theme1/bg.png" TargetMode="External"/><Relationship Id="rId1039" Type="http://schemas.openxmlformats.org/officeDocument/2006/relationships/hyperlink" Target="http://abs.twimg.com/images/themes/theme1/bg.png" TargetMode="External"/><Relationship Id="rId1246" Type="http://schemas.openxmlformats.org/officeDocument/2006/relationships/hyperlink" Target="http://pbs.twimg.com/profile_images/3361016495/8cf8382f30e5ac444ec5b485b9f4b0fc_normal.jpeg" TargetMode="External"/><Relationship Id="rId1898" Type="http://schemas.openxmlformats.org/officeDocument/2006/relationships/hyperlink" Target="https://twitter.com/jessicametzer" TargetMode="External"/><Relationship Id="rId92" Type="http://schemas.openxmlformats.org/officeDocument/2006/relationships/hyperlink" Target="http://t.co/AdEvwhNxL0" TargetMode="External"/><Relationship Id="rId616" Type="http://schemas.openxmlformats.org/officeDocument/2006/relationships/hyperlink" Target="https://pbs.twimg.com/profile_banners/22256515/1431778542" TargetMode="External"/><Relationship Id="rId823" Type="http://schemas.openxmlformats.org/officeDocument/2006/relationships/hyperlink" Target="http://abs.twimg.com/images/themes/theme1/bg.png" TargetMode="External"/><Relationship Id="rId1453" Type="http://schemas.openxmlformats.org/officeDocument/2006/relationships/hyperlink" Target="http://pbs.twimg.com/profile_images/686725258225696768/V8F2OnzR_normal.jpg" TargetMode="External"/><Relationship Id="rId1660" Type="http://schemas.openxmlformats.org/officeDocument/2006/relationships/hyperlink" Target="https://twitter.com/chickasaw" TargetMode="External"/><Relationship Id="rId1758" Type="http://schemas.openxmlformats.org/officeDocument/2006/relationships/hyperlink" Target="https://twitter.com/meghanbenvenist" TargetMode="External"/><Relationship Id="rId1106" Type="http://schemas.openxmlformats.org/officeDocument/2006/relationships/hyperlink" Target="http://pbs.twimg.com/profile_background_images/378800000123691235/d2d289a825007d563e8642d7d5ee39bf.jpeg" TargetMode="External"/><Relationship Id="rId1313" Type="http://schemas.openxmlformats.org/officeDocument/2006/relationships/hyperlink" Target="http://pbs.twimg.com/profile_images/1693900646/78348_176408789054767_176408412388138_504363_3023879_o_normal.jpg" TargetMode="External"/><Relationship Id="rId1520" Type="http://schemas.openxmlformats.org/officeDocument/2006/relationships/hyperlink" Target="http://pbs.twimg.com/profile_images/687452750372827140/WzzoL1_t_normal.jpg" TargetMode="External"/><Relationship Id="rId1965" Type="http://schemas.openxmlformats.org/officeDocument/2006/relationships/hyperlink" Target="https://twitter.com/ej_leclair" TargetMode="External"/><Relationship Id="rId1618" Type="http://schemas.openxmlformats.org/officeDocument/2006/relationships/hyperlink" Target="http://pbs.twimg.com/profile_images/639444032108654593/CAD15jW__normal.jpg" TargetMode="External"/><Relationship Id="rId1825" Type="http://schemas.openxmlformats.org/officeDocument/2006/relationships/hyperlink" Target="https://twitter.com/letmeebeefree" TargetMode="External"/><Relationship Id="rId199" Type="http://schemas.openxmlformats.org/officeDocument/2006/relationships/hyperlink" Target="http://t.co/oL5JpdY5kS" TargetMode="External"/><Relationship Id="rId2087" Type="http://schemas.openxmlformats.org/officeDocument/2006/relationships/hyperlink" Target="https://twitter.com/projectrepat" TargetMode="External"/><Relationship Id="rId266" Type="http://schemas.openxmlformats.org/officeDocument/2006/relationships/hyperlink" Target="http://t.co/Kg7D264mK5" TargetMode="External"/><Relationship Id="rId473" Type="http://schemas.openxmlformats.org/officeDocument/2006/relationships/hyperlink" Target="https://pbs.twimg.com/profile_banners/255453481/1424734822" TargetMode="External"/><Relationship Id="rId680" Type="http://schemas.openxmlformats.org/officeDocument/2006/relationships/hyperlink" Target="http://pbs.twimg.com/profile_background_images/378800000157709521/IgZjvB7U.png" TargetMode="External"/><Relationship Id="rId126" Type="http://schemas.openxmlformats.org/officeDocument/2006/relationships/hyperlink" Target="https://t.co/C0JqlXXJ3F" TargetMode="External"/><Relationship Id="rId333" Type="http://schemas.openxmlformats.org/officeDocument/2006/relationships/hyperlink" Target="https://pbs.twimg.com/profile_banners/550824412/1407265371" TargetMode="External"/><Relationship Id="rId540" Type="http://schemas.openxmlformats.org/officeDocument/2006/relationships/hyperlink" Target="https://pbs.twimg.com/profile_banners/158667834/1453937259" TargetMode="External"/><Relationship Id="rId778" Type="http://schemas.openxmlformats.org/officeDocument/2006/relationships/hyperlink" Target="http://abs.twimg.com/images/themes/theme1/bg.png" TargetMode="External"/><Relationship Id="rId985" Type="http://schemas.openxmlformats.org/officeDocument/2006/relationships/hyperlink" Target="http://abs.twimg.com/images/themes/theme1/bg.png" TargetMode="External"/><Relationship Id="rId1170" Type="http://schemas.openxmlformats.org/officeDocument/2006/relationships/hyperlink" Target="http://pbs.twimg.com/profile_images/692779649097551873/R0zRnLOL_normal.jpg" TargetMode="External"/><Relationship Id="rId2014" Type="http://schemas.openxmlformats.org/officeDocument/2006/relationships/hyperlink" Target="https://twitter.com/tothetopcarlos" TargetMode="External"/><Relationship Id="rId638" Type="http://schemas.openxmlformats.org/officeDocument/2006/relationships/hyperlink" Target="https://pbs.twimg.com/profile_banners/94181926/1446664093" TargetMode="External"/><Relationship Id="rId845" Type="http://schemas.openxmlformats.org/officeDocument/2006/relationships/hyperlink" Target="http://pbs.twimg.com/profile_background_images/378800000176269538/ZUv6NyPY.jpeg" TargetMode="External"/><Relationship Id="rId1030" Type="http://schemas.openxmlformats.org/officeDocument/2006/relationships/hyperlink" Target="http://pbs.twimg.com/profile_background_images/696334472/d70d63cc3ecc41156f70a4f5b5980f93.jpeg" TargetMode="External"/><Relationship Id="rId1268" Type="http://schemas.openxmlformats.org/officeDocument/2006/relationships/hyperlink" Target="http://pbs.twimg.com/profile_images/378800000507102635/a1288a2cb742f8e27a52bbb313dfd98a_normal.jpeg" TargetMode="External"/><Relationship Id="rId1475" Type="http://schemas.openxmlformats.org/officeDocument/2006/relationships/hyperlink" Target="http://pbs.twimg.com/profile_images/378800000292117039/5e66bcc4b78f64bd6d3894bb10b7f7a8_normal.jpeg" TargetMode="External"/><Relationship Id="rId1682" Type="http://schemas.openxmlformats.org/officeDocument/2006/relationships/hyperlink" Target="https://twitter.com/guerreropericl1" TargetMode="External"/><Relationship Id="rId400" Type="http://schemas.openxmlformats.org/officeDocument/2006/relationships/hyperlink" Target="https://pbs.twimg.com/profile_banners/1627983114/1452014746" TargetMode="External"/><Relationship Id="rId705" Type="http://schemas.openxmlformats.org/officeDocument/2006/relationships/hyperlink" Target="http://abs.twimg.com/images/themes/theme1/bg.png" TargetMode="External"/><Relationship Id="rId1128" Type="http://schemas.openxmlformats.org/officeDocument/2006/relationships/hyperlink" Target="http://abs.twimg.com/images/themes/theme1/bg.png" TargetMode="External"/><Relationship Id="rId1335" Type="http://schemas.openxmlformats.org/officeDocument/2006/relationships/hyperlink" Target="http://pbs.twimg.com/profile_images/68843181/TWmgpic_normal.jpg" TargetMode="External"/><Relationship Id="rId1542" Type="http://schemas.openxmlformats.org/officeDocument/2006/relationships/hyperlink" Target="http://pbs.twimg.com/profile_images/3493937184/d37fe76740123b8ed7984a6f7db14dad_normal.jpeg" TargetMode="External"/><Relationship Id="rId1987" Type="http://schemas.openxmlformats.org/officeDocument/2006/relationships/hyperlink" Target="https://twitter.com/tweets_mcgee_" TargetMode="External"/><Relationship Id="rId912" Type="http://schemas.openxmlformats.org/officeDocument/2006/relationships/hyperlink" Target="http://abs.twimg.com/images/themes/theme17/bg.gif" TargetMode="External"/><Relationship Id="rId1847" Type="http://schemas.openxmlformats.org/officeDocument/2006/relationships/hyperlink" Target="https://twitter.com/jetermac2" TargetMode="External"/><Relationship Id="rId41" Type="http://schemas.openxmlformats.org/officeDocument/2006/relationships/hyperlink" Target="http://t.co/YajfqgiFyW" TargetMode="External"/><Relationship Id="rId1402" Type="http://schemas.openxmlformats.org/officeDocument/2006/relationships/hyperlink" Target="http://pbs.twimg.com/profile_images/672262513015189507/xgfMtVkE_normal.jpg" TargetMode="External"/><Relationship Id="rId1707" Type="http://schemas.openxmlformats.org/officeDocument/2006/relationships/hyperlink" Target="https://twitter.com/genelehmann" TargetMode="External"/><Relationship Id="rId190" Type="http://schemas.openxmlformats.org/officeDocument/2006/relationships/hyperlink" Target="http://t.co/9NDFARKMO5" TargetMode="External"/><Relationship Id="rId288" Type="http://schemas.openxmlformats.org/officeDocument/2006/relationships/hyperlink" Target="https://pbs.twimg.com/profile_banners/4704328128/1451923564" TargetMode="External"/><Relationship Id="rId1914" Type="http://schemas.openxmlformats.org/officeDocument/2006/relationships/hyperlink" Target="https://twitter.com/suzettepetillo" TargetMode="External"/><Relationship Id="rId495" Type="http://schemas.openxmlformats.org/officeDocument/2006/relationships/hyperlink" Target="https://pbs.twimg.com/profile_banners/14389923/1398201452" TargetMode="External"/><Relationship Id="rId148" Type="http://schemas.openxmlformats.org/officeDocument/2006/relationships/hyperlink" Target="https://t.co/vePqKNoShS" TargetMode="External"/><Relationship Id="rId355" Type="http://schemas.openxmlformats.org/officeDocument/2006/relationships/hyperlink" Target="https://pbs.twimg.com/profile_banners/33299963/1428640340" TargetMode="External"/><Relationship Id="rId562" Type="http://schemas.openxmlformats.org/officeDocument/2006/relationships/hyperlink" Target="https://pbs.twimg.com/profile_banners/3345279557/1442189245" TargetMode="External"/><Relationship Id="rId1192" Type="http://schemas.openxmlformats.org/officeDocument/2006/relationships/hyperlink" Target="http://pbs.twimg.com/profile_images/687013822335324160/NsCk35Nl_normal.jpg" TargetMode="External"/><Relationship Id="rId2036" Type="http://schemas.openxmlformats.org/officeDocument/2006/relationships/hyperlink" Target="https://twitter.com/rlgann" TargetMode="External"/><Relationship Id="rId215" Type="http://schemas.openxmlformats.org/officeDocument/2006/relationships/hyperlink" Target="http://t.co/e0umM8TRom" TargetMode="External"/><Relationship Id="rId422" Type="http://schemas.openxmlformats.org/officeDocument/2006/relationships/hyperlink" Target="https://pbs.twimg.com/profile_banners/3011741797/1423261921" TargetMode="External"/><Relationship Id="rId867" Type="http://schemas.openxmlformats.org/officeDocument/2006/relationships/hyperlink" Target="http://abs.twimg.com/images/themes/theme1/bg.png" TargetMode="External"/><Relationship Id="rId1052" Type="http://schemas.openxmlformats.org/officeDocument/2006/relationships/hyperlink" Target="http://pbs.twimg.com/profile_background_images/709694338/ecdd0ddb8587c0b26d157823e57fa957.png" TargetMode="External"/><Relationship Id="rId1497" Type="http://schemas.openxmlformats.org/officeDocument/2006/relationships/hyperlink" Target="http://pbs.twimg.com/profile_images/510192464557121536/QjxCMV7E_normal.jpeg" TargetMode="External"/><Relationship Id="rId2103" Type="http://schemas.openxmlformats.org/officeDocument/2006/relationships/hyperlink" Target="https://twitter.com/jetstreamcasino" TargetMode="External"/><Relationship Id="rId727" Type="http://schemas.openxmlformats.org/officeDocument/2006/relationships/hyperlink" Target="http://abs.twimg.com/images/themes/theme14/bg.gif" TargetMode="External"/><Relationship Id="rId934" Type="http://schemas.openxmlformats.org/officeDocument/2006/relationships/hyperlink" Target="http://pbs.twimg.com/profile_background_images/46820971/TOK_twitter_BG.jpg" TargetMode="External"/><Relationship Id="rId1357" Type="http://schemas.openxmlformats.org/officeDocument/2006/relationships/hyperlink" Target="http://pbs.twimg.com/profile_images/609192785632063488/tHjvgCkw_normal.jpg" TargetMode="External"/><Relationship Id="rId1564" Type="http://schemas.openxmlformats.org/officeDocument/2006/relationships/hyperlink" Target="http://pbs.twimg.com/profile_images/378800000670401694/eede1caba56096db92aa29961f6f73d5_normal.jpeg" TargetMode="External"/><Relationship Id="rId1771" Type="http://schemas.openxmlformats.org/officeDocument/2006/relationships/hyperlink" Target="https://twitter.com/hugambassador" TargetMode="External"/><Relationship Id="rId63" Type="http://schemas.openxmlformats.org/officeDocument/2006/relationships/hyperlink" Target="http://t.co/SywErSNALk" TargetMode="External"/><Relationship Id="rId1217" Type="http://schemas.openxmlformats.org/officeDocument/2006/relationships/hyperlink" Target="http://pbs.twimg.com/profile_images/689848875109122048/7l86h_MI_normal.jpg" TargetMode="External"/><Relationship Id="rId1424" Type="http://schemas.openxmlformats.org/officeDocument/2006/relationships/hyperlink" Target="http://pbs.twimg.com/profile_images/461217714233556993/d1LlUk29_normal.jpeg" TargetMode="External"/><Relationship Id="rId1631" Type="http://schemas.openxmlformats.org/officeDocument/2006/relationships/hyperlink" Target="http://pbs.twimg.com/profile_images/378800000855229140/30daa6adb1bea6f93b02a17c975d1d02_normal.jpeg" TargetMode="External"/><Relationship Id="rId1869" Type="http://schemas.openxmlformats.org/officeDocument/2006/relationships/hyperlink" Target="https://twitter.com/findsuperdeals" TargetMode="External"/><Relationship Id="rId1729" Type="http://schemas.openxmlformats.org/officeDocument/2006/relationships/hyperlink" Target="https://twitter.com/pingpongparis" TargetMode="External"/><Relationship Id="rId1936" Type="http://schemas.openxmlformats.org/officeDocument/2006/relationships/hyperlink" Target="https://twitter.com/shelbynicole_29" TargetMode="External"/><Relationship Id="rId377" Type="http://schemas.openxmlformats.org/officeDocument/2006/relationships/hyperlink" Target="https://pbs.twimg.com/profile_banners/43558179/1418001023" TargetMode="External"/><Relationship Id="rId584" Type="http://schemas.openxmlformats.org/officeDocument/2006/relationships/hyperlink" Target="https://pbs.twimg.com/profile_banners/164072185/1369873506" TargetMode="External"/><Relationship Id="rId2058" Type="http://schemas.openxmlformats.org/officeDocument/2006/relationships/hyperlink" Target="https://twitter.com/gnbliss" TargetMode="External"/><Relationship Id="rId5" Type="http://schemas.openxmlformats.org/officeDocument/2006/relationships/hyperlink" Target="http://t.co/OOTO6rmnxk" TargetMode="External"/><Relationship Id="rId237" Type="http://schemas.openxmlformats.org/officeDocument/2006/relationships/hyperlink" Target="http://t.co/I7Vhx4OId3" TargetMode="External"/><Relationship Id="rId791" Type="http://schemas.openxmlformats.org/officeDocument/2006/relationships/hyperlink" Target="http://abs.twimg.com/images/themes/theme1/bg.png" TargetMode="External"/><Relationship Id="rId889" Type="http://schemas.openxmlformats.org/officeDocument/2006/relationships/hyperlink" Target="http://abs.twimg.com/images/themes/theme9/bg.gif" TargetMode="External"/><Relationship Id="rId1074" Type="http://schemas.openxmlformats.org/officeDocument/2006/relationships/hyperlink" Target="http://pbs.twimg.com/profile_background_images/378800000039969777/bc9c81e613cb05b42dddd048d2d688f2.jpeg" TargetMode="External"/><Relationship Id="rId444" Type="http://schemas.openxmlformats.org/officeDocument/2006/relationships/hyperlink" Target="https://pbs.twimg.com/profile_banners/4789936171/1453913487" TargetMode="External"/><Relationship Id="rId651" Type="http://schemas.openxmlformats.org/officeDocument/2006/relationships/hyperlink" Target="https://pbs.twimg.com/profile_banners/2457005258/1398108337" TargetMode="External"/><Relationship Id="rId749" Type="http://schemas.openxmlformats.org/officeDocument/2006/relationships/hyperlink" Target="http://abs.twimg.com/images/themes/theme1/bg.png" TargetMode="External"/><Relationship Id="rId1281" Type="http://schemas.openxmlformats.org/officeDocument/2006/relationships/hyperlink" Target="http://pbs.twimg.com/profile_images/527455401592107009/e9piiNJx_normal.jpeg" TargetMode="External"/><Relationship Id="rId1379" Type="http://schemas.openxmlformats.org/officeDocument/2006/relationships/hyperlink" Target="http://pbs.twimg.com/profile_images/571441969282600960/EWD_Ad-y_normal.jpeg" TargetMode="External"/><Relationship Id="rId1586" Type="http://schemas.openxmlformats.org/officeDocument/2006/relationships/hyperlink" Target="http://pbs.twimg.com/profile_images/378800000680717050/5fa3aab35682b684a8e00ec7386611ef_normal.jpeg" TargetMode="External"/><Relationship Id="rId2125" Type="http://schemas.openxmlformats.org/officeDocument/2006/relationships/hyperlink" Target="https://twitter.com/icygeddon" TargetMode="External"/><Relationship Id="rId304" Type="http://schemas.openxmlformats.org/officeDocument/2006/relationships/hyperlink" Target="https://pbs.twimg.com/profile_banners/312282639/1359139890" TargetMode="External"/><Relationship Id="rId511" Type="http://schemas.openxmlformats.org/officeDocument/2006/relationships/hyperlink" Target="https://pbs.twimg.com/profile_banners/4509998126/1449686973" TargetMode="External"/><Relationship Id="rId609" Type="http://schemas.openxmlformats.org/officeDocument/2006/relationships/hyperlink" Target="https://pbs.twimg.com/profile_banners/2402207456/1447169242" TargetMode="External"/><Relationship Id="rId956" Type="http://schemas.openxmlformats.org/officeDocument/2006/relationships/hyperlink" Target="http://abs.twimg.com/images/themes/theme1/bg.png" TargetMode="External"/><Relationship Id="rId1141" Type="http://schemas.openxmlformats.org/officeDocument/2006/relationships/hyperlink" Target="http://abs.twimg.com/images/themes/theme1/bg.png" TargetMode="External"/><Relationship Id="rId1239" Type="http://schemas.openxmlformats.org/officeDocument/2006/relationships/hyperlink" Target="http://pbs.twimg.com/profile_images/93656778/DSCF0025_Fixed_2_MA12114567-0062_normal.Jpg" TargetMode="External"/><Relationship Id="rId1793" Type="http://schemas.openxmlformats.org/officeDocument/2006/relationships/hyperlink" Target="https://twitter.com/fl_drive" TargetMode="External"/><Relationship Id="rId85" Type="http://schemas.openxmlformats.org/officeDocument/2006/relationships/hyperlink" Target="http://t.co/dDI3pJSk" TargetMode="External"/><Relationship Id="rId816" Type="http://schemas.openxmlformats.org/officeDocument/2006/relationships/hyperlink" Target="http://abs.twimg.com/images/themes/theme1/bg.png" TargetMode="External"/><Relationship Id="rId1001" Type="http://schemas.openxmlformats.org/officeDocument/2006/relationships/hyperlink" Target="http://abs.twimg.com/images/themes/theme1/bg.png" TargetMode="External"/><Relationship Id="rId1446" Type="http://schemas.openxmlformats.org/officeDocument/2006/relationships/hyperlink" Target="http://pbs.twimg.com/profile_images/646497995131744256/zvY7GqYp_normal.png" TargetMode="External"/><Relationship Id="rId1653" Type="http://schemas.openxmlformats.org/officeDocument/2006/relationships/hyperlink" Target="https://twitter.com/newcastlecasino" TargetMode="External"/><Relationship Id="rId1860" Type="http://schemas.openxmlformats.org/officeDocument/2006/relationships/hyperlink" Target="https://twitter.com/supremeoutdoorz" TargetMode="External"/><Relationship Id="rId1306" Type="http://schemas.openxmlformats.org/officeDocument/2006/relationships/hyperlink" Target="http://pbs.twimg.com/profile_images/2407171691/9a6bmaurjbebj3328ezq_normal.png" TargetMode="External"/><Relationship Id="rId1513" Type="http://schemas.openxmlformats.org/officeDocument/2006/relationships/hyperlink" Target="http://pbs.twimg.com/profile_images/1090840857/sdxljobtweets_normal.jpg" TargetMode="External"/><Relationship Id="rId1720" Type="http://schemas.openxmlformats.org/officeDocument/2006/relationships/hyperlink" Target="https://twitter.com/s_r_s" TargetMode="External"/><Relationship Id="rId1958" Type="http://schemas.openxmlformats.org/officeDocument/2006/relationships/hyperlink" Target="https://twitter.com/fatbellybella" TargetMode="External"/><Relationship Id="rId12" Type="http://schemas.openxmlformats.org/officeDocument/2006/relationships/hyperlink" Target="http://t.co/EDmnZfi25S" TargetMode="External"/><Relationship Id="rId1818" Type="http://schemas.openxmlformats.org/officeDocument/2006/relationships/hyperlink" Target="https://twitter.com/payday_loans_al" TargetMode="External"/><Relationship Id="rId161" Type="http://schemas.openxmlformats.org/officeDocument/2006/relationships/hyperlink" Target="http://t.co/7LYYLbMScL" TargetMode="External"/><Relationship Id="rId399" Type="http://schemas.openxmlformats.org/officeDocument/2006/relationships/hyperlink" Target="https://pbs.twimg.com/profile_banners/1421741052/1453367585" TargetMode="External"/><Relationship Id="rId259" Type="http://schemas.openxmlformats.org/officeDocument/2006/relationships/hyperlink" Target="http://t.co/njkLA6DqTk" TargetMode="External"/><Relationship Id="rId466" Type="http://schemas.openxmlformats.org/officeDocument/2006/relationships/hyperlink" Target="https://pbs.twimg.com/profile_banners/30080919/1422205902" TargetMode="External"/><Relationship Id="rId673" Type="http://schemas.openxmlformats.org/officeDocument/2006/relationships/hyperlink" Target="http://pbs.twimg.com/profile_background_images/378800000009141893/51e3d157aea4639b08eb0f487d3ba489.jpeg" TargetMode="External"/><Relationship Id="rId880" Type="http://schemas.openxmlformats.org/officeDocument/2006/relationships/hyperlink" Target="http://abs.twimg.com/images/themes/theme1/bg.png" TargetMode="External"/><Relationship Id="rId1096" Type="http://schemas.openxmlformats.org/officeDocument/2006/relationships/hyperlink" Target="http://abs.twimg.com/images/themes/theme5/bg.gif" TargetMode="External"/><Relationship Id="rId119" Type="http://schemas.openxmlformats.org/officeDocument/2006/relationships/hyperlink" Target="http://t.co/SywErSNALk" TargetMode="External"/><Relationship Id="rId326" Type="http://schemas.openxmlformats.org/officeDocument/2006/relationships/hyperlink" Target="https://pbs.twimg.com/profile_banners/15385348/1441990630" TargetMode="External"/><Relationship Id="rId533" Type="http://schemas.openxmlformats.org/officeDocument/2006/relationships/hyperlink" Target="https://pbs.twimg.com/profile_banners/40296265/1453993530" TargetMode="External"/><Relationship Id="rId978" Type="http://schemas.openxmlformats.org/officeDocument/2006/relationships/hyperlink" Target="http://pbs.twimg.com/profile_background_images/554659697991491584/vy6Ocn76.jpeg" TargetMode="External"/><Relationship Id="rId1163" Type="http://schemas.openxmlformats.org/officeDocument/2006/relationships/hyperlink" Target="http://pbs.twimg.com/profile_images/1730412434/Chickasaw-Twitter-profile-02_normal.jpg" TargetMode="External"/><Relationship Id="rId1370" Type="http://schemas.openxmlformats.org/officeDocument/2006/relationships/hyperlink" Target="http://pbs.twimg.com/profile_images/514853754059759616/Y_sUMlaW_normal.jpeg" TargetMode="External"/><Relationship Id="rId2007" Type="http://schemas.openxmlformats.org/officeDocument/2006/relationships/hyperlink" Target="https://twitter.com/amirasabic" TargetMode="External"/><Relationship Id="rId740" Type="http://schemas.openxmlformats.org/officeDocument/2006/relationships/hyperlink" Target="http://abs.twimg.com/images/themes/theme1/bg.png" TargetMode="External"/><Relationship Id="rId838" Type="http://schemas.openxmlformats.org/officeDocument/2006/relationships/hyperlink" Target="http://abs.twimg.com/images/themes/theme1/bg.png" TargetMode="External"/><Relationship Id="rId1023" Type="http://schemas.openxmlformats.org/officeDocument/2006/relationships/hyperlink" Target="http://pbs.twimg.com/profile_background_images/116877937/PHOTOGRAPHYRS.jpg" TargetMode="External"/><Relationship Id="rId1468" Type="http://schemas.openxmlformats.org/officeDocument/2006/relationships/hyperlink" Target="http://pbs.twimg.com/profile_images/607291471461515264/72Mc6BYA_normal.jpg" TargetMode="External"/><Relationship Id="rId1675" Type="http://schemas.openxmlformats.org/officeDocument/2006/relationships/hyperlink" Target="https://twitter.com/usmvoice" TargetMode="External"/><Relationship Id="rId1882" Type="http://schemas.openxmlformats.org/officeDocument/2006/relationships/hyperlink" Target="https://twitter.com/sovocraine" TargetMode="External"/><Relationship Id="rId600" Type="http://schemas.openxmlformats.org/officeDocument/2006/relationships/hyperlink" Target="https://pbs.twimg.com/profile_banners/23250221/1406767732" TargetMode="External"/><Relationship Id="rId1230" Type="http://schemas.openxmlformats.org/officeDocument/2006/relationships/hyperlink" Target="http://pbs.twimg.com/profile_images/671567647784353793/Z5KJavQ1_normal.jpg" TargetMode="External"/><Relationship Id="rId1328" Type="http://schemas.openxmlformats.org/officeDocument/2006/relationships/hyperlink" Target="http://pbs.twimg.com/profile_images/536268852477571072/zHYR-Mkp_normal.jpeg" TargetMode="External"/><Relationship Id="rId1535" Type="http://schemas.openxmlformats.org/officeDocument/2006/relationships/hyperlink" Target="http://pbs.twimg.com/profile_images/1239485411/mmee_normal.jpg" TargetMode="External"/><Relationship Id="rId905" Type="http://schemas.openxmlformats.org/officeDocument/2006/relationships/hyperlink" Target="http://abs.twimg.com/images/themes/theme1/bg.png" TargetMode="External"/><Relationship Id="rId1742" Type="http://schemas.openxmlformats.org/officeDocument/2006/relationships/hyperlink" Target="https://twitter.com/swfberwick" TargetMode="External"/><Relationship Id="rId34" Type="http://schemas.openxmlformats.org/officeDocument/2006/relationships/hyperlink" Target="http://t.co/KtlrsnxWuN" TargetMode="External"/><Relationship Id="rId1602" Type="http://schemas.openxmlformats.org/officeDocument/2006/relationships/hyperlink" Target="http://pbs.twimg.com/profile_images/202213565/mug_coale_normal.jpg" TargetMode="External"/><Relationship Id="rId183" Type="http://schemas.openxmlformats.org/officeDocument/2006/relationships/hyperlink" Target="http://t.co/KgfHvbeeXQ" TargetMode="External"/><Relationship Id="rId390" Type="http://schemas.openxmlformats.org/officeDocument/2006/relationships/hyperlink" Target="https://pbs.twimg.com/profile_banners/989307770/1453914953" TargetMode="External"/><Relationship Id="rId1907" Type="http://schemas.openxmlformats.org/officeDocument/2006/relationships/hyperlink" Target="https://twitter.com/965traffic" TargetMode="External"/><Relationship Id="rId2071" Type="http://schemas.openxmlformats.org/officeDocument/2006/relationships/hyperlink" Target="https://twitter.com/alabamaloverusa" TargetMode="External"/><Relationship Id="rId250" Type="http://schemas.openxmlformats.org/officeDocument/2006/relationships/hyperlink" Target="http://t.co/uZIatQleAR" TargetMode="External"/><Relationship Id="rId488" Type="http://schemas.openxmlformats.org/officeDocument/2006/relationships/hyperlink" Target="https://pbs.twimg.com/profile_banners/759676567/1453834075" TargetMode="External"/><Relationship Id="rId695" Type="http://schemas.openxmlformats.org/officeDocument/2006/relationships/hyperlink" Target="http://abs.twimg.com/images/themes/theme1/bg.png" TargetMode="External"/><Relationship Id="rId110" Type="http://schemas.openxmlformats.org/officeDocument/2006/relationships/hyperlink" Target="https://t.co/v16ZuMg8W4" TargetMode="External"/><Relationship Id="rId348" Type="http://schemas.openxmlformats.org/officeDocument/2006/relationships/hyperlink" Target="https://pbs.twimg.com/profile_banners/31615475/1356927820" TargetMode="External"/><Relationship Id="rId555" Type="http://schemas.openxmlformats.org/officeDocument/2006/relationships/hyperlink" Target="https://pbs.twimg.com/profile_banners/2201290558/1453141301" TargetMode="External"/><Relationship Id="rId762" Type="http://schemas.openxmlformats.org/officeDocument/2006/relationships/hyperlink" Target="http://abs.twimg.com/images/themes/theme14/bg.gif" TargetMode="External"/><Relationship Id="rId1185" Type="http://schemas.openxmlformats.org/officeDocument/2006/relationships/hyperlink" Target="http://pbs.twimg.com/profile_images/584520077535350784/Zm5rNysW_normal.jpg" TargetMode="External"/><Relationship Id="rId1392" Type="http://schemas.openxmlformats.org/officeDocument/2006/relationships/hyperlink" Target="http://pbs.twimg.com/profile_images/680467444545142784/lx22ZWgx_normal.jpg" TargetMode="External"/><Relationship Id="rId2029" Type="http://schemas.openxmlformats.org/officeDocument/2006/relationships/hyperlink" Target="https://twitter.com/mmillerard" TargetMode="External"/><Relationship Id="rId208" Type="http://schemas.openxmlformats.org/officeDocument/2006/relationships/hyperlink" Target="https://t.co/oSyWDucCuE" TargetMode="External"/><Relationship Id="rId415" Type="http://schemas.openxmlformats.org/officeDocument/2006/relationships/hyperlink" Target="https://pbs.twimg.com/profile_banners/27339092/1453980997" TargetMode="External"/><Relationship Id="rId622" Type="http://schemas.openxmlformats.org/officeDocument/2006/relationships/hyperlink" Target="https://pbs.twimg.com/profile_banners/810800743/1399057837" TargetMode="External"/><Relationship Id="rId1045" Type="http://schemas.openxmlformats.org/officeDocument/2006/relationships/hyperlink" Target="http://pbs.twimg.com/profile_background_images/378800000165383335/1JINp15B.jpeg" TargetMode="External"/><Relationship Id="rId1252" Type="http://schemas.openxmlformats.org/officeDocument/2006/relationships/hyperlink" Target="http://pbs.twimg.com/profile_images/119681754/KEXP-Logo_eq_Square_73x73_normal.gif" TargetMode="External"/><Relationship Id="rId1697" Type="http://schemas.openxmlformats.org/officeDocument/2006/relationships/hyperlink" Target="https://twitter.com/letsnothateee" TargetMode="External"/><Relationship Id="rId927" Type="http://schemas.openxmlformats.org/officeDocument/2006/relationships/hyperlink" Target="http://abs.twimg.com/images/themes/theme1/bg.png" TargetMode="External"/><Relationship Id="rId1112" Type="http://schemas.openxmlformats.org/officeDocument/2006/relationships/hyperlink" Target="http://pbs.twimg.com/profile_background_images/699523443/ac8167a00953db69620c99aa14e87d3f.jpeg" TargetMode="External"/><Relationship Id="rId1557" Type="http://schemas.openxmlformats.org/officeDocument/2006/relationships/hyperlink" Target="http://pbs.twimg.com/profile_images/681487610993225728/t9G7-VuH_normal.jpg" TargetMode="External"/><Relationship Id="rId1764" Type="http://schemas.openxmlformats.org/officeDocument/2006/relationships/hyperlink" Target="https://twitter.com/alishaskinner12" TargetMode="External"/><Relationship Id="rId1971" Type="http://schemas.openxmlformats.org/officeDocument/2006/relationships/hyperlink" Target="https://twitter.com/local15news" TargetMode="External"/><Relationship Id="rId56" Type="http://schemas.openxmlformats.org/officeDocument/2006/relationships/hyperlink" Target="http://t.co/ri5mRlTYoI" TargetMode="External"/><Relationship Id="rId1417" Type="http://schemas.openxmlformats.org/officeDocument/2006/relationships/hyperlink" Target="http://pbs.twimg.com/profile_images/426474334463352832/2cwRdM5Y_normal.jpeg" TargetMode="External"/><Relationship Id="rId1624" Type="http://schemas.openxmlformats.org/officeDocument/2006/relationships/hyperlink" Target="http://pbs.twimg.com/profile_images/647051618458857476/b4W9TG5U_normal.jpg" TargetMode="External"/><Relationship Id="rId1831" Type="http://schemas.openxmlformats.org/officeDocument/2006/relationships/hyperlink" Target="https://twitter.com/moniqueallain1" TargetMode="External"/><Relationship Id="rId1929" Type="http://schemas.openxmlformats.org/officeDocument/2006/relationships/hyperlink" Target="https://twitter.com/coincitywarrior" TargetMode="External"/><Relationship Id="rId2093" Type="http://schemas.openxmlformats.org/officeDocument/2006/relationships/hyperlink" Target="https://twitter.com/tawnivixen3" TargetMode="External"/><Relationship Id="rId272" Type="http://schemas.openxmlformats.org/officeDocument/2006/relationships/hyperlink" Target="https://t.co/GcsfLxFv4R" TargetMode="External"/><Relationship Id="rId577" Type="http://schemas.openxmlformats.org/officeDocument/2006/relationships/hyperlink" Target="https://pbs.twimg.com/profile_banners/19650345/1428344125" TargetMode="External"/><Relationship Id="rId132" Type="http://schemas.openxmlformats.org/officeDocument/2006/relationships/hyperlink" Target="http://t.co/pw1qvyCrq3" TargetMode="External"/><Relationship Id="rId784" Type="http://schemas.openxmlformats.org/officeDocument/2006/relationships/hyperlink" Target="http://abs.twimg.com/images/themes/theme1/bg.png" TargetMode="External"/><Relationship Id="rId991" Type="http://schemas.openxmlformats.org/officeDocument/2006/relationships/hyperlink" Target="http://pbs.twimg.com/profile_background_images/378800000165928605/_szgTKNe.png" TargetMode="External"/><Relationship Id="rId1067" Type="http://schemas.openxmlformats.org/officeDocument/2006/relationships/hyperlink" Target="http://abs.twimg.com/images/themes/theme3/bg.gif" TargetMode="External"/><Relationship Id="rId2020" Type="http://schemas.openxmlformats.org/officeDocument/2006/relationships/hyperlink" Target="https://twitter.com/csnodgrass1013" TargetMode="External"/><Relationship Id="rId437" Type="http://schemas.openxmlformats.org/officeDocument/2006/relationships/hyperlink" Target="https://pbs.twimg.com/profile_banners/3142778145/1428385777" TargetMode="External"/><Relationship Id="rId644" Type="http://schemas.openxmlformats.org/officeDocument/2006/relationships/hyperlink" Target="https://pbs.twimg.com/profile_banners/37947138/1452022038" TargetMode="External"/><Relationship Id="rId851" Type="http://schemas.openxmlformats.org/officeDocument/2006/relationships/hyperlink" Target="http://abs.twimg.com/images/themes/theme1/bg.png" TargetMode="External"/><Relationship Id="rId1274" Type="http://schemas.openxmlformats.org/officeDocument/2006/relationships/hyperlink" Target="http://pbs.twimg.com/profile_images/378800000299678326/0e397ef01c7bc30f86e2de8863b8459a_normal.jpeg" TargetMode="External"/><Relationship Id="rId1481" Type="http://schemas.openxmlformats.org/officeDocument/2006/relationships/hyperlink" Target="http://pbs.twimg.com/profile_images/439096259278671872/7z3UkOov_normal.png" TargetMode="External"/><Relationship Id="rId1579" Type="http://schemas.openxmlformats.org/officeDocument/2006/relationships/hyperlink" Target="http://pbs.twimg.com/profile_images/692048911003848704/MHDas8iG_normal.png" TargetMode="External"/><Relationship Id="rId2118" Type="http://schemas.openxmlformats.org/officeDocument/2006/relationships/hyperlink" Target="https://twitter.com/donnagcosby" TargetMode="External"/><Relationship Id="rId504" Type="http://schemas.openxmlformats.org/officeDocument/2006/relationships/hyperlink" Target="https://pbs.twimg.com/profile_banners/16336224/1355415358" TargetMode="External"/><Relationship Id="rId711" Type="http://schemas.openxmlformats.org/officeDocument/2006/relationships/hyperlink" Target="http://pbs.twimg.com/profile_background_images/802650362/c3981032015b1ea7da5195c638740588.jpeg" TargetMode="External"/><Relationship Id="rId949" Type="http://schemas.openxmlformats.org/officeDocument/2006/relationships/hyperlink" Target="http://abs.twimg.com/images/themes/theme1/bg.png" TargetMode="External"/><Relationship Id="rId1134" Type="http://schemas.openxmlformats.org/officeDocument/2006/relationships/hyperlink" Target="http://pbs.twimg.com/profile_background_images/501840709956030464/4_qZcXYK.jpeg" TargetMode="External"/><Relationship Id="rId1341" Type="http://schemas.openxmlformats.org/officeDocument/2006/relationships/hyperlink" Target="http://pbs.twimg.com/profile_images/597909867886555136/GIhJPpza_normal.jpg" TargetMode="External"/><Relationship Id="rId1786" Type="http://schemas.openxmlformats.org/officeDocument/2006/relationships/hyperlink" Target="https://twitter.com/laurenwave3tv" TargetMode="External"/><Relationship Id="rId1993" Type="http://schemas.openxmlformats.org/officeDocument/2006/relationships/hyperlink" Target="https://twitter.com/chilledchaos" TargetMode="External"/><Relationship Id="rId78" Type="http://schemas.openxmlformats.org/officeDocument/2006/relationships/hyperlink" Target="http://t.co/Ei8qqTFyGV" TargetMode="External"/><Relationship Id="rId809" Type="http://schemas.openxmlformats.org/officeDocument/2006/relationships/hyperlink" Target="http://abs.twimg.com/images/themes/theme1/bg.png" TargetMode="External"/><Relationship Id="rId1201" Type="http://schemas.openxmlformats.org/officeDocument/2006/relationships/hyperlink" Target="http://pbs.twimg.com/profile_images/613667040264491008/u6JZrp68_normal.jpg" TargetMode="External"/><Relationship Id="rId1439" Type="http://schemas.openxmlformats.org/officeDocument/2006/relationships/hyperlink" Target="http://pbs.twimg.com/profile_images/690554087469756416/F0hLuc6M_normal.jpg" TargetMode="External"/><Relationship Id="rId1646" Type="http://schemas.openxmlformats.org/officeDocument/2006/relationships/hyperlink" Target="https://twitter.com/ebay" TargetMode="External"/><Relationship Id="rId1853" Type="http://schemas.openxmlformats.org/officeDocument/2006/relationships/hyperlink" Target="https://twitter.com/keenemerlin" TargetMode="External"/><Relationship Id="rId1506" Type="http://schemas.openxmlformats.org/officeDocument/2006/relationships/hyperlink" Target="http://pbs.twimg.com/profile_images/586905909093216257/2yVNFLB6_normal.jpg" TargetMode="External"/><Relationship Id="rId1713" Type="http://schemas.openxmlformats.org/officeDocument/2006/relationships/hyperlink" Target="https://twitter.com/emdaugherty4" TargetMode="External"/><Relationship Id="rId1920" Type="http://schemas.openxmlformats.org/officeDocument/2006/relationships/hyperlink" Target="https://twitter.com/jessy12251" TargetMode="External"/><Relationship Id="rId294" Type="http://schemas.openxmlformats.org/officeDocument/2006/relationships/hyperlink" Target="https://pbs.twimg.com/profile_banners/29960419/1440443736" TargetMode="External"/><Relationship Id="rId154" Type="http://schemas.openxmlformats.org/officeDocument/2006/relationships/hyperlink" Target="https://t.co/rVT5nWyqN8" TargetMode="External"/><Relationship Id="rId361" Type="http://schemas.openxmlformats.org/officeDocument/2006/relationships/hyperlink" Target="https://pbs.twimg.com/profile_banners/2959356220/1445882209" TargetMode="External"/><Relationship Id="rId599" Type="http://schemas.openxmlformats.org/officeDocument/2006/relationships/hyperlink" Target="https://pbs.twimg.com/profile_banners/1198594320/1393991928" TargetMode="External"/><Relationship Id="rId2042" Type="http://schemas.openxmlformats.org/officeDocument/2006/relationships/hyperlink" Target="https://twitter.com/okturnpike" TargetMode="External"/><Relationship Id="rId459" Type="http://schemas.openxmlformats.org/officeDocument/2006/relationships/hyperlink" Target="https://pbs.twimg.com/profile_banners/1668042583/1429799127" TargetMode="External"/><Relationship Id="rId666" Type="http://schemas.openxmlformats.org/officeDocument/2006/relationships/hyperlink" Target="http://abs.twimg.com/images/themes/theme1/bg.png" TargetMode="External"/><Relationship Id="rId873" Type="http://schemas.openxmlformats.org/officeDocument/2006/relationships/hyperlink" Target="http://abs.twimg.com/images/themes/theme1/bg.png" TargetMode="External"/><Relationship Id="rId1089" Type="http://schemas.openxmlformats.org/officeDocument/2006/relationships/hyperlink" Target="http://abs.twimg.com/images/themes/theme3/bg.gif" TargetMode="External"/><Relationship Id="rId1296" Type="http://schemas.openxmlformats.org/officeDocument/2006/relationships/hyperlink" Target="http://pbs.twimg.com/profile_images/601889566501527552/jjaAA5_F_normal.jpg" TargetMode="External"/><Relationship Id="rId221" Type="http://schemas.openxmlformats.org/officeDocument/2006/relationships/hyperlink" Target="https://t.co/TI9YoeRVY3" TargetMode="External"/><Relationship Id="rId319" Type="http://schemas.openxmlformats.org/officeDocument/2006/relationships/hyperlink" Target="https://pbs.twimg.com/profile_banners/3135525118/1428195291" TargetMode="External"/><Relationship Id="rId526" Type="http://schemas.openxmlformats.org/officeDocument/2006/relationships/hyperlink" Target="https://pbs.twimg.com/profile_banners/3975500359/1452747689" TargetMode="External"/><Relationship Id="rId1156" Type="http://schemas.openxmlformats.org/officeDocument/2006/relationships/hyperlink" Target="http://pbs.twimg.com/profile_images/461515655376695296/cP23d9Za_normal.jpeg" TargetMode="External"/><Relationship Id="rId1363" Type="http://schemas.openxmlformats.org/officeDocument/2006/relationships/hyperlink" Target="http://pbs.twimg.com/profile_images/549498928505585665/5yjVaPSf_normal.jpeg" TargetMode="External"/><Relationship Id="rId733" Type="http://schemas.openxmlformats.org/officeDocument/2006/relationships/hyperlink" Target="http://abs.twimg.com/images/themes/theme14/bg.gif" TargetMode="External"/><Relationship Id="rId940" Type="http://schemas.openxmlformats.org/officeDocument/2006/relationships/hyperlink" Target="http://abs.twimg.com/images/themes/theme1/bg.png" TargetMode="External"/><Relationship Id="rId1016" Type="http://schemas.openxmlformats.org/officeDocument/2006/relationships/hyperlink" Target="http://abs.twimg.com/images/themes/theme9/bg.gif" TargetMode="External"/><Relationship Id="rId1570" Type="http://schemas.openxmlformats.org/officeDocument/2006/relationships/hyperlink" Target="http://pbs.twimg.com/profile_images/682125513150840833/N3iK64xE_normal.jpg" TargetMode="External"/><Relationship Id="rId1668" Type="http://schemas.openxmlformats.org/officeDocument/2006/relationships/hyperlink" Target="https://twitter.com/angelakrueger4" TargetMode="External"/><Relationship Id="rId1875" Type="http://schemas.openxmlformats.org/officeDocument/2006/relationships/hyperlink" Target="https://twitter.com/jobsinmemphis1" TargetMode="External"/><Relationship Id="rId800" Type="http://schemas.openxmlformats.org/officeDocument/2006/relationships/hyperlink" Target="http://pbs.twimg.com/profile_background_images/378800000075744613/39bf1ce40ec4bb9f4345875fcfed3a76.png" TargetMode="External"/><Relationship Id="rId1223" Type="http://schemas.openxmlformats.org/officeDocument/2006/relationships/hyperlink" Target="http://pbs.twimg.com/profile_images/440921389877321729/nS_PvgB__normal.jpeg" TargetMode="External"/><Relationship Id="rId1430" Type="http://schemas.openxmlformats.org/officeDocument/2006/relationships/hyperlink" Target="http://pbs.twimg.com/profile_images/378800000692624425/19d8f84e94dcbd0f2b89e97de5d0356c_normal.png" TargetMode="External"/><Relationship Id="rId1528" Type="http://schemas.openxmlformats.org/officeDocument/2006/relationships/hyperlink" Target="http://pbs.twimg.com/profile_images/680000776710656001/t5dbU3af_normal.jpg" TargetMode="External"/><Relationship Id="rId1735" Type="http://schemas.openxmlformats.org/officeDocument/2006/relationships/hyperlink" Target="https://twitter.com/badponymedicine" TargetMode="External"/><Relationship Id="rId1942" Type="http://schemas.openxmlformats.org/officeDocument/2006/relationships/hyperlink" Target="https://twitter.com/ramseymcgillow1" TargetMode="External"/><Relationship Id="rId27" Type="http://schemas.openxmlformats.org/officeDocument/2006/relationships/hyperlink" Target="http://t.co/L3bB1det0P" TargetMode="External"/><Relationship Id="rId1802" Type="http://schemas.openxmlformats.org/officeDocument/2006/relationships/hyperlink" Target="https://twitter.com/wtvamatt" TargetMode="External"/><Relationship Id="rId176" Type="http://schemas.openxmlformats.org/officeDocument/2006/relationships/hyperlink" Target="http://t.co/Cb04uyqIeX" TargetMode="External"/><Relationship Id="rId383" Type="http://schemas.openxmlformats.org/officeDocument/2006/relationships/hyperlink" Target="https://pbs.twimg.com/profile_banners/30160776/1444212143" TargetMode="External"/><Relationship Id="rId590" Type="http://schemas.openxmlformats.org/officeDocument/2006/relationships/hyperlink" Target="https://pbs.twimg.com/profile_banners/56443153/1450971477" TargetMode="External"/><Relationship Id="rId2064" Type="http://schemas.openxmlformats.org/officeDocument/2006/relationships/hyperlink" Target="https://twitter.com/newdeals9" TargetMode="External"/><Relationship Id="rId243" Type="http://schemas.openxmlformats.org/officeDocument/2006/relationships/hyperlink" Target="http://t.co/Chy01UBpcW" TargetMode="External"/><Relationship Id="rId450" Type="http://schemas.openxmlformats.org/officeDocument/2006/relationships/hyperlink" Target="https://pbs.twimg.com/profile_banners/2308409956/1404654474" TargetMode="External"/><Relationship Id="rId688" Type="http://schemas.openxmlformats.org/officeDocument/2006/relationships/hyperlink" Target="http://abs.twimg.com/images/themes/theme1/bg.png" TargetMode="External"/><Relationship Id="rId895" Type="http://schemas.openxmlformats.org/officeDocument/2006/relationships/hyperlink" Target="http://pbs.twimg.com/profile_background_images/415975446/tiger2.jpg" TargetMode="External"/><Relationship Id="rId1080" Type="http://schemas.openxmlformats.org/officeDocument/2006/relationships/hyperlink" Target="http://abs.twimg.com/images/themes/theme1/bg.png" TargetMode="External"/><Relationship Id="rId2131" Type="http://schemas.openxmlformats.org/officeDocument/2006/relationships/hyperlink" Target="https://twitter.com/hot_shotsada" TargetMode="External"/><Relationship Id="rId103" Type="http://schemas.openxmlformats.org/officeDocument/2006/relationships/hyperlink" Target="http://t.co/2wtABLHb2l" TargetMode="External"/><Relationship Id="rId310" Type="http://schemas.openxmlformats.org/officeDocument/2006/relationships/hyperlink" Target="https://pbs.twimg.com/profile_banners/16440762/1403025305" TargetMode="External"/><Relationship Id="rId548" Type="http://schemas.openxmlformats.org/officeDocument/2006/relationships/hyperlink" Target="https://pbs.twimg.com/profile_banners/35477270/1452633204" TargetMode="External"/><Relationship Id="rId755" Type="http://schemas.openxmlformats.org/officeDocument/2006/relationships/hyperlink" Target="http://abs.twimg.com/images/themes/theme9/bg.gif" TargetMode="External"/><Relationship Id="rId962" Type="http://schemas.openxmlformats.org/officeDocument/2006/relationships/hyperlink" Target="http://abs.twimg.com/images/themes/theme1/bg.png" TargetMode="External"/><Relationship Id="rId1178" Type="http://schemas.openxmlformats.org/officeDocument/2006/relationships/hyperlink" Target="http://pbs.twimg.com/profile_images/2917533440/b20502537260bc49b9fa2ef41aac986a_normal.jpeg" TargetMode="External"/><Relationship Id="rId1385" Type="http://schemas.openxmlformats.org/officeDocument/2006/relationships/hyperlink" Target="http://pbs.twimg.com/profile_images/2785085626/abcb74484adf04fb4bfa3ca200a50ca3_normal.jpeg" TargetMode="External"/><Relationship Id="rId1592" Type="http://schemas.openxmlformats.org/officeDocument/2006/relationships/hyperlink" Target="http://pbs.twimg.com/profile_images/2588750720/Picture_of_me_2_normal.png" TargetMode="External"/><Relationship Id="rId91" Type="http://schemas.openxmlformats.org/officeDocument/2006/relationships/hyperlink" Target="http://t.co/XVkVht7h" TargetMode="External"/><Relationship Id="rId408" Type="http://schemas.openxmlformats.org/officeDocument/2006/relationships/hyperlink" Target="https://pbs.twimg.com/profile_banners/36875020/1371194117" TargetMode="External"/><Relationship Id="rId615" Type="http://schemas.openxmlformats.org/officeDocument/2006/relationships/hyperlink" Target="https://pbs.twimg.com/profile_banners/596569548/1441141406" TargetMode="External"/><Relationship Id="rId822" Type="http://schemas.openxmlformats.org/officeDocument/2006/relationships/hyperlink" Target="http://pbs.twimg.com/profile_background_images/451389902429491200/Rrlh09IC.png" TargetMode="External"/><Relationship Id="rId1038" Type="http://schemas.openxmlformats.org/officeDocument/2006/relationships/hyperlink" Target="http://pbs.twimg.com/profile_background_images/448938133/pop_king.png" TargetMode="External"/><Relationship Id="rId1245" Type="http://schemas.openxmlformats.org/officeDocument/2006/relationships/hyperlink" Target="http://pbs.twimg.com/profile_images/688886539544309761/JN0tLEMN_normal.jpg" TargetMode="External"/><Relationship Id="rId1452" Type="http://schemas.openxmlformats.org/officeDocument/2006/relationships/hyperlink" Target="http://pbs.twimg.com/profile_images/593764784765607937/hgZwILBI_normal.jpg" TargetMode="External"/><Relationship Id="rId1897" Type="http://schemas.openxmlformats.org/officeDocument/2006/relationships/hyperlink" Target="https://twitter.com/nicolettepaigew" TargetMode="External"/><Relationship Id="rId1105" Type="http://schemas.openxmlformats.org/officeDocument/2006/relationships/hyperlink" Target="http://pbs.twimg.com/profile_background_images/11965051/coale_background.png" TargetMode="External"/><Relationship Id="rId1312" Type="http://schemas.openxmlformats.org/officeDocument/2006/relationships/hyperlink" Target="http://pbs.twimg.com/profile_images/187483175/bender-smoking2_normal.jpg" TargetMode="External"/><Relationship Id="rId1757" Type="http://schemas.openxmlformats.org/officeDocument/2006/relationships/hyperlink" Target="https://twitter.com/orlpol32822" TargetMode="External"/><Relationship Id="rId1964" Type="http://schemas.openxmlformats.org/officeDocument/2006/relationships/hyperlink" Target="https://twitter.com/atlas_shield" TargetMode="External"/><Relationship Id="rId49" Type="http://schemas.openxmlformats.org/officeDocument/2006/relationships/hyperlink" Target="http://t.co/POHpOJ99uu" TargetMode="External"/><Relationship Id="rId1617" Type="http://schemas.openxmlformats.org/officeDocument/2006/relationships/hyperlink" Target="http://pbs.twimg.com/profile_images/686211036760780801/TrupG5Wi_normal.jpg" TargetMode="External"/><Relationship Id="rId1824" Type="http://schemas.openxmlformats.org/officeDocument/2006/relationships/hyperlink" Target="https://twitter.com/satsuma_high" TargetMode="External"/><Relationship Id="rId198" Type="http://schemas.openxmlformats.org/officeDocument/2006/relationships/hyperlink" Target="https://t.co/iazQX5cGg5" TargetMode="External"/><Relationship Id="rId2086" Type="http://schemas.openxmlformats.org/officeDocument/2006/relationships/hyperlink" Target="https://twitter.com/mikepinkshoes" TargetMode="External"/><Relationship Id="rId265" Type="http://schemas.openxmlformats.org/officeDocument/2006/relationships/hyperlink" Target="http://t.co/htBvLhZBe3" TargetMode="External"/><Relationship Id="rId472" Type="http://schemas.openxmlformats.org/officeDocument/2006/relationships/hyperlink" Target="https://pbs.twimg.com/profile_banners/2149047069/1453920290" TargetMode="External"/><Relationship Id="rId125" Type="http://schemas.openxmlformats.org/officeDocument/2006/relationships/hyperlink" Target="http://t.co/8TZ0fK5aU3" TargetMode="External"/><Relationship Id="rId332" Type="http://schemas.openxmlformats.org/officeDocument/2006/relationships/hyperlink" Target="https://pbs.twimg.com/profile_banners/42946380/1444941244" TargetMode="External"/><Relationship Id="rId777" Type="http://schemas.openxmlformats.org/officeDocument/2006/relationships/hyperlink" Target="http://abs.twimg.com/images/themes/theme1/bg.png" TargetMode="External"/><Relationship Id="rId984" Type="http://schemas.openxmlformats.org/officeDocument/2006/relationships/hyperlink" Target="http://abs.twimg.com/images/themes/theme1/bg.png" TargetMode="External"/><Relationship Id="rId2013" Type="http://schemas.openxmlformats.org/officeDocument/2006/relationships/hyperlink" Target="https://twitter.com/artbrown20" TargetMode="External"/><Relationship Id="rId637" Type="http://schemas.openxmlformats.org/officeDocument/2006/relationships/hyperlink" Target="https://pbs.twimg.com/profile_banners/291161196/1422784119" TargetMode="External"/><Relationship Id="rId844" Type="http://schemas.openxmlformats.org/officeDocument/2006/relationships/hyperlink" Target="http://pbs.twimg.com/profile_background_images/622269395989966849/Xuh4Gojd.jpg" TargetMode="External"/><Relationship Id="rId1267" Type="http://schemas.openxmlformats.org/officeDocument/2006/relationships/hyperlink" Target="http://abs.twimg.com/sticky/default_profile_images/default_profile_6_normal.png" TargetMode="External"/><Relationship Id="rId1474" Type="http://schemas.openxmlformats.org/officeDocument/2006/relationships/hyperlink" Target="http://pbs.twimg.com/profile_images/379174440/LOCAL15_TV_SQUARE_TWITTER_normal.jpg" TargetMode="External"/><Relationship Id="rId1681" Type="http://schemas.openxmlformats.org/officeDocument/2006/relationships/hyperlink" Target="https://twitter.com/guerraperfecto" TargetMode="External"/><Relationship Id="rId704" Type="http://schemas.openxmlformats.org/officeDocument/2006/relationships/hyperlink" Target="http://abs.twimg.com/images/themes/theme1/bg.png" TargetMode="External"/><Relationship Id="rId911" Type="http://schemas.openxmlformats.org/officeDocument/2006/relationships/hyperlink" Target="http://abs.twimg.com/images/themes/theme15/bg.png" TargetMode="External"/><Relationship Id="rId1127" Type="http://schemas.openxmlformats.org/officeDocument/2006/relationships/hyperlink" Target="http://abs.twimg.com/images/themes/theme1/bg.png" TargetMode="External"/><Relationship Id="rId1334" Type="http://schemas.openxmlformats.org/officeDocument/2006/relationships/hyperlink" Target="http://abs.twimg.com/sticky/default_profile_images/default_profile_0_normal.png" TargetMode="External"/><Relationship Id="rId1541" Type="http://schemas.openxmlformats.org/officeDocument/2006/relationships/hyperlink" Target="http://pbs.twimg.com/profile_images/2454233549/e72iwxpc187e09qc4cuf_normal.png" TargetMode="External"/><Relationship Id="rId1779" Type="http://schemas.openxmlformats.org/officeDocument/2006/relationships/hyperlink" Target="https://twitter.com/julianamills221" TargetMode="External"/><Relationship Id="rId1986" Type="http://schemas.openxmlformats.org/officeDocument/2006/relationships/hyperlink" Target="https://twitter.com/nhtribune" TargetMode="External"/><Relationship Id="rId40" Type="http://schemas.openxmlformats.org/officeDocument/2006/relationships/hyperlink" Target="http://t.co/MSACtzDRcf" TargetMode="External"/><Relationship Id="rId1401" Type="http://schemas.openxmlformats.org/officeDocument/2006/relationships/hyperlink" Target="http://pbs.twimg.com/profile_images/675557240401620992/EFyFY1l5_normal.jpg" TargetMode="External"/><Relationship Id="rId1639" Type="http://schemas.openxmlformats.org/officeDocument/2006/relationships/hyperlink" Target="http://pbs.twimg.com/profile_images/662356516482093057/kD8yd49r_normal.jpg" TargetMode="External"/><Relationship Id="rId1846" Type="http://schemas.openxmlformats.org/officeDocument/2006/relationships/hyperlink" Target="https://twitter.com/okcredhawks" TargetMode="External"/><Relationship Id="rId1706" Type="http://schemas.openxmlformats.org/officeDocument/2006/relationships/hyperlink" Target="https://twitter.com/q923waterloo" TargetMode="External"/><Relationship Id="rId1913" Type="http://schemas.openxmlformats.org/officeDocument/2006/relationships/hyperlink" Target="https://twitter.com/mrjuuon" TargetMode="External"/><Relationship Id="rId287" Type="http://schemas.openxmlformats.org/officeDocument/2006/relationships/hyperlink" Target="http://t.co/pE9iegTkna" TargetMode="External"/><Relationship Id="rId494" Type="http://schemas.openxmlformats.org/officeDocument/2006/relationships/hyperlink" Target="https://pbs.twimg.com/profile_banners/261907492/1425689768" TargetMode="External"/><Relationship Id="rId147" Type="http://schemas.openxmlformats.org/officeDocument/2006/relationships/hyperlink" Target="http://t.co/zogLsYMqpL" TargetMode="External"/><Relationship Id="rId354" Type="http://schemas.openxmlformats.org/officeDocument/2006/relationships/hyperlink" Target="https://pbs.twimg.com/profile_banners/34302594/1447451195" TargetMode="External"/><Relationship Id="rId799" Type="http://schemas.openxmlformats.org/officeDocument/2006/relationships/hyperlink" Target="http://abs.twimg.com/images/themes/theme1/bg.png" TargetMode="External"/><Relationship Id="rId1191" Type="http://schemas.openxmlformats.org/officeDocument/2006/relationships/hyperlink" Target="http://pbs.twimg.com/profile_images/597095222129074178/COl1Zyl1_normal.jpg" TargetMode="External"/><Relationship Id="rId2035" Type="http://schemas.openxmlformats.org/officeDocument/2006/relationships/hyperlink" Target="https://twitter.com/librariangeorge" TargetMode="External"/><Relationship Id="rId561" Type="http://schemas.openxmlformats.org/officeDocument/2006/relationships/hyperlink" Target="https://pbs.twimg.com/profile_banners/274890971/1451170863" TargetMode="External"/><Relationship Id="rId659" Type="http://schemas.openxmlformats.org/officeDocument/2006/relationships/hyperlink" Target="https://pbs.twimg.com/profile_banners/59853964/1443477247" TargetMode="External"/><Relationship Id="rId866" Type="http://schemas.openxmlformats.org/officeDocument/2006/relationships/hyperlink" Target="http://abs.twimg.com/images/themes/theme1/bg.png" TargetMode="External"/><Relationship Id="rId1289" Type="http://schemas.openxmlformats.org/officeDocument/2006/relationships/hyperlink" Target="http://pbs.twimg.com/profile_images/669526707418869760/sRMLHHAc_normal.jpg" TargetMode="External"/><Relationship Id="rId1496" Type="http://schemas.openxmlformats.org/officeDocument/2006/relationships/hyperlink" Target="http://pbs.twimg.com/profile_images/681988841645961216/bE255UX3_normal.jpg" TargetMode="External"/><Relationship Id="rId214" Type="http://schemas.openxmlformats.org/officeDocument/2006/relationships/hyperlink" Target="http://t.co/6rKb7mB8yT" TargetMode="External"/><Relationship Id="rId421" Type="http://schemas.openxmlformats.org/officeDocument/2006/relationships/hyperlink" Target="https://pbs.twimg.com/profile_banners/1488617503/1422599108" TargetMode="External"/><Relationship Id="rId519" Type="http://schemas.openxmlformats.org/officeDocument/2006/relationships/hyperlink" Target="https://pbs.twimg.com/profile_banners/3271909068/1437532655" TargetMode="External"/><Relationship Id="rId1051" Type="http://schemas.openxmlformats.org/officeDocument/2006/relationships/hyperlink" Target="http://abs.twimg.com/images/themes/theme1/bg.png" TargetMode="External"/><Relationship Id="rId1149" Type="http://schemas.openxmlformats.org/officeDocument/2006/relationships/hyperlink" Target="http://pbs.twimg.com/profile_images/471350614132129793/NCDCFXva_normal.jpeg" TargetMode="External"/><Relationship Id="rId1356" Type="http://schemas.openxmlformats.org/officeDocument/2006/relationships/hyperlink" Target="http://pbs.twimg.com/profile_images/654421789519384577/Q2Gup9YV_normal.jpg" TargetMode="External"/><Relationship Id="rId2102" Type="http://schemas.openxmlformats.org/officeDocument/2006/relationships/hyperlink" Target="https://twitter.com/aaron_brackett" TargetMode="External"/><Relationship Id="rId726" Type="http://schemas.openxmlformats.org/officeDocument/2006/relationships/hyperlink" Target="http://abs.twimg.com/images/themes/theme14/bg.gif" TargetMode="External"/><Relationship Id="rId933" Type="http://schemas.openxmlformats.org/officeDocument/2006/relationships/hyperlink" Target="http://pbs.twimg.com/profile_background_images/450703879902990336/oJAgBriL.png" TargetMode="External"/><Relationship Id="rId1009" Type="http://schemas.openxmlformats.org/officeDocument/2006/relationships/hyperlink" Target="http://abs.twimg.com/images/themes/theme1/bg.png" TargetMode="External"/><Relationship Id="rId1563" Type="http://schemas.openxmlformats.org/officeDocument/2006/relationships/hyperlink" Target="http://pbs.twimg.com/profile_images/599307674044370945/9w21lJ3t_normal.jpg" TargetMode="External"/><Relationship Id="rId1770" Type="http://schemas.openxmlformats.org/officeDocument/2006/relationships/hyperlink" Target="https://twitter.com/scavendish" TargetMode="External"/><Relationship Id="rId1868" Type="http://schemas.openxmlformats.org/officeDocument/2006/relationships/hyperlink" Target="https://twitter.com/bedrechocolate" TargetMode="External"/><Relationship Id="rId62" Type="http://schemas.openxmlformats.org/officeDocument/2006/relationships/hyperlink" Target="http://t.co/xcWBNXo4z7" TargetMode="External"/><Relationship Id="rId1216" Type="http://schemas.openxmlformats.org/officeDocument/2006/relationships/hyperlink" Target="http://pbs.twimg.com/profile_images/691514872622743553/imA5oXrC_normal.jpg" TargetMode="External"/><Relationship Id="rId1423" Type="http://schemas.openxmlformats.org/officeDocument/2006/relationships/hyperlink" Target="http://pbs.twimg.com/profile_images/685942604765212672/ZXjePgLD_normal.jpg" TargetMode="External"/><Relationship Id="rId1630" Type="http://schemas.openxmlformats.org/officeDocument/2006/relationships/hyperlink" Target="http://pbs.twimg.com/profile_images/609095157850492928/5UUtYRtR_normal.jpg" TargetMode="External"/><Relationship Id="rId1728" Type="http://schemas.openxmlformats.org/officeDocument/2006/relationships/hyperlink" Target="https://twitter.com/amsmadwoman" TargetMode="External"/><Relationship Id="rId1935" Type="http://schemas.openxmlformats.org/officeDocument/2006/relationships/hyperlink" Target="https://twitter.com/fgbrisco" TargetMode="External"/><Relationship Id="rId169" Type="http://schemas.openxmlformats.org/officeDocument/2006/relationships/hyperlink" Target="http://t.co/F9Fh8OPx4d" TargetMode="External"/><Relationship Id="rId376" Type="http://schemas.openxmlformats.org/officeDocument/2006/relationships/hyperlink" Target="https://pbs.twimg.com/profile_banners/449461956/1452739040" TargetMode="External"/><Relationship Id="rId583" Type="http://schemas.openxmlformats.org/officeDocument/2006/relationships/hyperlink" Target="https://pbs.twimg.com/profile_banners/19294991/1449777705" TargetMode="External"/><Relationship Id="rId790" Type="http://schemas.openxmlformats.org/officeDocument/2006/relationships/hyperlink" Target="http://abs.twimg.com/images/themes/theme1/bg.png" TargetMode="External"/><Relationship Id="rId2057" Type="http://schemas.openxmlformats.org/officeDocument/2006/relationships/hyperlink" Target="https://twitter.com/kristydorsett" TargetMode="External"/><Relationship Id="rId4" Type="http://schemas.openxmlformats.org/officeDocument/2006/relationships/hyperlink" Target="http://t.co/TWj1N2o8Rl" TargetMode="External"/><Relationship Id="rId236" Type="http://schemas.openxmlformats.org/officeDocument/2006/relationships/hyperlink" Target="https://t.co/5wwvhFwUDM" TargetMode="External"/><Relationship Id="rId443" Type="http://schemas.openxmlformats.org/officeDocument/2006/relationships/hyperlink" Target="https://pbs.twimg.com/profile_banners/1643437861/1430862219" TargetMode="External"/><Relationship Id="rId650" Type="http://schemas.openxmlformats.org/officeDocument/2006/relationships/hyperlink" Target="https://pbs.twimg.com/profile_banners/233113285/1453993055" TargetMode="External"/><Relationship Id="rId888" Type="http://schemas.openxmlformats.org/officeDocument/2006/relationships/hyperlink" Target="http://abs.twimg.com/images/themes/theme1/bg.png" TargetMode="External"/><Relationship Id="rId1073" Type="http://schemas.openxmlformats.org/officeDocument/2006/relationships/hyperlink" Target="http://pbs.twimg.com/profile_background_images/389686344/cupcakes-1629.jpg" TargetMode="External"/><Relationship Id="rId1280" Type="http://schemas.openxmlformats.org/officeDocument/2006/relationships/hyperlink" Target="http://pbs.twimg.com/profile_images/498676387671060480/bhI-BBjd_normal.jpeg" TargetMode="External"/><Relationship Id="rId2124" Type="http://schemas.openxmlformats.org/officeDocument/2006/relationships/hyperlink" Target="https://twitter.com/traildance" TargetMode="External"/><Relationship Id="rId303" Type="http://schemas.openxmlformats.org/officeDocument/2006/relationships/hyperlink" Target="https://pbs.twimg.com/profile_banners/17593487/1453494309" TargetMode="External"/><Relationship Id="rId748" Type="http://schemas.openxmlformats.org/officeDocument/2006/relationships/hyperlink" Target="http://abs.twimg.com/images/themes/theme1/bg.png" TargetMode="External"/><Relationship Id="rId955" Type="http://schemas.openxmlformats.org/officeDocument/2006/relationships/hyperlink" Target="http://abs.twimg.com/images/themes/theme1/bg.png" TargetMode="External"/><Relationship Id="rId1140" Type="http://schemas.openxmlformats.org/officeDocument/2006/relationships/hyperlink" Target="http://abs.twimg.com/images/themes/theme1/bg.png" TargetMode="External"/><Relationship Id="rId1378" Type="http://schemas.openxmlformats.org/officeDocument/2006/relationships/hyperlink" Target="http://pbs.twimg.com/profile_images/436122537877975041/mxvhxcSm_normal.jpeg" TargetMode="External"/><Relationship Id="rId1585" Type="http://schemas.openxmlformats.org/officeDocument/2006/relationships/hyperlink" Target="http://pbs.twimg.com/profile_images/502276054677856257/4rEFhUpD_normal.jpeg" TargetMode="External"/><Relationship Id="rId1792" Type="http://schemas.openxmlformats.org/officeDocument/2006/relationships/hyperlink" Target="https://twitter.com/knuppelrodney" TargetMode="External"/><Relationship Id="rId84" Type="http://schemas.openxmlformats.org/officeDocument/2006/relationships/hyperlink" Target="http://t.co/18qhDcRem2" TargetMode="External"/><Relationship Id="rId510" Type="http://schemas.openxmlformats.org/officeDocument/2006/relationships/hyperlink" Target="https://pbs.twimg.com/profile_banners/117471865/1435809107" TargetMode="External"/><Relationship Id="rId608" Type="http://schemas.openxmlformats.org/officeDocument/2006/relationships/hyperlink" Target="https://pbs.twimg.com/profile_banners/3256222738/1432048373" TargetMode="External"/><Relationship Id="rId815" Type="http://schemas.openxmlformats.org/officeDocument/2006/relationships/hyperlink" Target="http://abs.twimg.com/images/themes/theme1/bg.png" TargetMode="External"/><Relationship Id="rId1238" Type="http://schemas.openxmlformats.org/officeDocument/2006/relationships/hyperlink" Target="http://pbs.twimg.com/profile_images/616047605148037120/D7SvGboz_normal.jpg" TargetMode="External"/><Relationship Id="rId1445" Type="http://schemas.openxmlformats.org/officeDocument/2006/relationships/hyperlink" Target="http://pbs.twimg.com/profile_images/658750867433267200/ugC7OMUM_normal.jpg" TargetMode="External"/><Relationship Id="rId1652" Type="http://schemas.openxmlformats.org/officeDocument/2006/relationships/hyperlink" Target="https://twitter.com/theview" TargetMode="External"/><Relationship Id="rId1000" Type="http://schemas.openxmlformats.org/officeDocument/2006/relationships/hyperlink" Target="http://abs.twimg.com/images/themes/theme2/bg.gif" TargetMode="External"/><Relationship Id="rId1305" Type="http://schemas.openxmlformats.org/officeDocument/2006/relationships/hyperlink" Target="http://pbs.twimg.com/profile_images/608163932717465600/D-qO7DcG_normal.jpg" TargetMode="External"/><Relationship Id="rId1957" Type="http://schemas.openxmlformats.org/officeDocument/2006/relationships/hyperlink" Target="https://twitter.com/nas" TargetMode="External"/><Relationship Id="rId1512" Type="http://schemas.openxmlformats.org/officeDocument/2006/relationships/hyperlink" Target="http://pbs.twimg.com/profile_images/691389389134512128/lJrkvF3W_normal.jpg" TargetMode="External"/><Relationship Id="rId1817" Type="http://schemas.openxmlformats.org/officeDocument/2006/relationships/hyperlink" Target="https://twitter.com/birdrunningh2o" TargetMode="External"/><Relationship Id="rId11" Type="http://schemas.openxmlformats.org/officeDocument/2006/relationships/hyperlink" Target="http://t.co/RMnoiZ6axU" TargetMode="External"/><Relationship Id="rId398" Type="http://schemas.openxmlformats.org/officeDocument/2006/relationships/hyperlink" Target="https://pbs.twimg.com/profile_banners/3027659084/1445313201" TargetMode="External"/><Relationship Id="rId2079" Type="http://schemas.openxmlformats.org/officeDocument/2006/relationships/hyperlink" Target="https://twitter.com/newsmssarah" TargetMode="External"/><Relationship Id="rId160" Type="http://schemas.openxmlformats.org/officeDocument/2006/relationships/hyperlink" Target="http://t.co/tppg69QlwW" TargetMode="External"/><Relationship Id="rId258" Type="http://schemas.openxmlformats.org/officeDocument/2006/relationships/hyperlink" Target="http://t.co/1HrPS7oxFz" TargetMode="External"/><Relationship Id="rId465" Type="http://schemas.openxmlformats.org/officeDocument/2006/relationships/hyperlink" Target="https://pbs.twimg.com/profile_banners/44617318/1446506175" TargetMode="External"/><Relationship Id="rId672" Type="http://schemas.openxmlformats.org/officeDocument/2006/relationships/hyperlink" Target="http://pbs.twimg.com/profile_background_images/378800000105522291/654bff4b6f0bfb098114af0eff097680.jpeg" TargetMode="External"/><Relationship Id="rId1095" Type="http://schemas.openxmlformats.org/officeDocument/2006/relationships/hyperlink" Target="http://pbs.twimg.com/profile_background_images/443814978517086208/4-j5JOT3.jpeg" TargetMode="External"/><Relationship Id="rId118" Type="http://schemas.openxmlformats.org/officeDocument/2006/relationships/hyperlink" Target="http://t.co/0MR9jl5JHQ" TargetMode="External"/><Relationship Id="rId325" Type="http://schemas.openxmlformats.org/officeDocument/2006/relationships/hyperlink" Target="https://pbs.twimg.com/profile_banners/177285744/1452631870" TargetMode="External"/><Relationship Id="rId532" Type="http://schemas.openxmlformats.org/officeDocument/2006/relationships/hyperlink" Target="https://pbs.twimg.com/profile_banners/20700623/1366990311" TargetMode="External"/><Relationship Id="rId977" Type="http://schemas.openxmlformats.org/officeDocument/2006/relationships/hyperlink" Target="http://abs.twimg.com/images/themes/theme9/bg.gif" TargetMode="External"/><Relationship Id="rId1162" Type="http://schemas.openxmlformats.org/officeDocument/2006/relationships/hyperlink" Target="http://pbs.twimg.com/profile_images/656542608894750720/g_hNenbA_normal.jpg" TargetMode="External"/><Relationship Id="rId2006" Type="http://schemas.openxmlformats.org/officeDocument/2006/relationships/hyperlink" Target="https://twitter.com/shanetwocow" TargetMode="External"/><Relationship Id="rId837" Type="http://schemas.openxmlformats.org/officeDocument/2006/relationships/hyperlink" Target="http://abs.twimg.com/images/themes/theme1/bg.png" TargetMode="External"/><Relationship Id="rId1022" Type="http://schemas.openxmlformats.org/officeDocument/2006/relationships/hyperlink" Target="http://abs.twimg.com/images/themes/theme1/bg.png" TargetMode="External"/><Relationship Id="rId1467" Type="http://schemas.openxmlformats.org/officeDocument/2006/relationships/hyperlink" Target="http://pbs.twimg.com/profile_images/659239613781839873/xo8Lr8q2_normal.jpg" TargetMode="External"/><Relationship Id="rId1674" Type="http://schemas.openxmlformats.org/officeDocument/2006/relationships/hyperlink" Target="https://twitter.com/ughprincesa" TargetMode="External"/><Relationship Id="rId1881" Type="http://schemas.openxmlformats.org/officeDocument/2006/relationships/hyperlink" Target="https://twitter.com/internalmedjob" TargetMode="External"/><Relationship Id="rId904" Type="http://schemas.openxmlformats.org/officeDocument/2006/relationships/hyperlink" Target="http://pbs.twimg.com/profile_background_images/467623200/57658317_2f318670.png" TargetMode="External"/><Relationship Id="rId1327" Type="http://schemas.openxmlformats.org/officeDocument/2006/relationships/hyperlink" Target="http://pbs.twimg.com/profile_images/489626321232723969/a-x7woNn_normal.jpeg" TargetMode="External"/><Relationship Id="rId1534" Type="http://schemas.openxmlformats.org/officeDocument/2006/relationships/hyperlink" Target="http://pbs.twimg.com/profile_images/95349710/KGOUlogo_normal.JPG" TargetMode="External"/><Relationship Id="rId1741" Type="http://schemas.openxmlformats.org/officeDocument/2006/relationships/hyperlink" Target="https://twitter.com/okcabins" TargetMode="External"/><Relationship Id="rId1979" Type="http://schemas.openxmlformats.org/officeDocument/2006/relationships/hyperlink" Target="https://twitter.com/fli4thm" TargetMode="External"/><Relationship Id="rId33" Type="http://schemas.openxmlformats.org/officeDocument/2006/relationships/hyperlink" Target="https://t.co/mylBAaobkI" TargetMode="External"/><Relationship Id="rId1601" Type="http://schemas.openxmlformats.org/officeDocument/2006/relationships/hyperlink" Target="http://pbs.twimg.com/profile_images/474977745085005824/zcakICgu_normal.jpeg" TargetMode="External"/><Relationship Id="rId1839" Type="http://schemas.openxmlformats.org/officeDocument/2006/relationships/hyperlink" Target="https://twitter.com/bfflauaus" TargetMode="External"/><Relationship Id="rId182" Type="http://schemas.openxmlformats.org/officeDocument/2006/relationships/hyperlink" Target="http://t.co/ovOl7xIRfL" TargetMode="External"/><Relationship Id="rId1906" Type="http://schemas.openxmlformats.org/officeDocument/2006/relationships/hyperlink" Target="https://twitter.com/nbcblacklist" TargetMode="External"/><Relationship Id="rId487" Type="http://schemas.openxmlformats.org/officeDocument/2006/relationships/hyperlink" Target="https://pbs.twimg.com/profile_banners/4729602415/1452277719" TargetMode="External"/><Relationship Id="rId694" Type="http://schemas.openxmlformats.org/officeDocument/2006/relationships/hyperlink" Target="http://abs.twimg.com/images/themes/theme1/bg.png" TargetMode="External"/><Relationship Id="rId2070" Type="http://schemas.openxmlformats.org/officeDocument/2006/relationships/hyperlink" Target="https://twitter.com/papasplumbers" TargetMode="External"/><Relationship Id="rId347" Type="http://schemas.openxmlformats.org/officeDocument/2006/relationships/hyperlink" Target="https://pbs.twimg.com/profile_banners/15724740/1428870515" TargetMode="External"/><Relationship Id="rId999" Type="http://schemas.openxmlformats.org/officeDocument/2006/relationships/hyperlink" Target="http://abs.twimg.com/images/themes/theme7/bg.gif" TargetMode="External"/><Relationship Id="rId1184" Type="http://schemas.openxmlformats.org/officeDocument/2006/relationships/hyperlink" Target="http://pbs.twimg.com/profile_images/584519502894866432/ldvhcfo8_normal.jpg" TargetMode="External"/><Relationship Id="rId2028" Type="http://schemas.openxmlformats.org/officeDocument/2006/relationships/hyperlink" Target="https://twitter.com/texashistorycom" TargetMode="External"/><Relationship Id="rId554" Type="http://schemas.openxmlformats.org/officeDocument/2006/relationships/hyperlink" Target="https://pbs.twimg.com/profile_banners/169681852/1431561375" TargetMode="External"/><Relationship Id="rId761" Type="http://schemas.openxmlformats.org/officeDocument/2006/relationships/hyperlink" Target="http://pbs.twimg.com/profile_background_images/643807717/hr3782bhckd830gca19u.jpeg" TargetMode="External"/><Relationship Id="rId859" Type="http://schemas.openxmlformats.org/officeDocument/2006/relationships/hyperlink" Target="http://abs.twimg.com/images/themes/theme9/bg.gif" TargetMode="External"/><Relationship Id="rId1391" Type="http://schemas.openxmlformats.org/officeDocument/2006/relationships/hyperlink" Target="http://pbs.twimg.com/profile_images/337885234/BWright2_normal.JPG" TargetMode="External"/><Relationship Id="rId1489" Type="http://schemas.openxmlformats.org/officeDocument/2006/relationships/hyperlink" Target="http://pbs.twimg.com/profile_images/502518608199548928/yUraBQn6_normal.jpeg" TargetMode="External"/><Relationship Id="rId1696" Type="http://schemas.openxmlformats.org/officeDocument/2006/relationships/hyperlink" Target="https://twitter.com/cmajorrrr" TargetMode="External"/><Relationship Id="rId207" Type="http://schemas.openxmlformats.org/officeDocument/2006/relationships/hyperlink" Target="https://t.co/XdYHOnvrBm" TargetMode="External"/><Relationship Id="rId414" Type="http://schemas.openxmlformats.org/officeDocument/2006/relationships/hyperlink" Target="https://pbs.twimg.com/profile_banners/3359770632/1440682387" TargetMode="External"/><Relationship Id="rId621" Type="http://schemas.openxmlformats.org/officeDocument/2006/relationships/hyperlink" Target="https://pbs.twimg.com/profile_banners/418001625/1400706024" TargetMode="External"/><Relationship Id="rId1044" Type="http://schemas.openxmlformats.org/officeDocument/2006/relationships/hyperlink" Target="http://abs.twimg.com/images/themes/theme1/bg.png" TargetMode="External"/><Relationship Id="rId1251" Type="http://schemas.openxmlformats.org/officeDocument/2006/relationships/hyperlink" Target="http://pbs.twimg.com/profile_images/691541203783938048/6uUdBE46_normal.jpg" TargetMode="External"/><Relationship Id="rId1349" Type="http://schemas.openxmlformats.org/officeDocument/2006/relationships/hyperlink" Target="http://pbs.twimg.com/profile_images/540230156825006081/DiHsLV8I_normal.jpeg" TargetMode="External"/><Relationship Id="rId719" Type="http://schemas.openxmlformats.org/officeDocument/2006/relationships/hyperlink" Target="http://pbs.twimg.com/profile_background_images/614123723507904513/RpSL2-NL.jpg" TargetMode="External"/><Relationship Id="rId926" Type="http://schemas.openxmlformats.org/officeDocument/2006/relationships/hyperlink" Target="http://pbs.twimg.com/profile_background_images/530021613/trump_scotland__43_of_70_cc.jpg" TargetMode="External"/><Relationship Id="rId1111" Type="http://schemas.openxmlformats.org/officeDocument/2006/relationships/hyperlink" Target="http://pbs.twimg.com/profile_background_images/795341256/59cb4b55108ea49928d5a1a909dd5b97.jpeg" TargetMode="External"/><Relationship Id="rId1556" Type="http://schemas.openxmlformats.org/officeDocument/2006/relationships/hyperlink" Target="http://pbs.twimg.com/profile_images/692712667639730176/LJ4URrEH_normal.jpg" TargetMode="External"/><Relationship Id="rId1763" Type="http://schemas.openxmlformats.org/officeDocument/2006/relationships/hyperlink" Target="https://twitter.com/blaque75t" TargetMode="External"/><Relationship Id="rId1970" Type="http://schemas.openxmlformats.org/officeDocument/2006/relationships/hyperlink" Target="https://twitter.com/journalrecord" TargetMode="External"/><Relationship Id="rId55" Type="http://schemas.openxmlformats.org/officeDocument/2006/relationships/hyperlink" Target="http://t.co/zE2cPtYrHD" TargetMode="External"/><Relationship Id="rId1209" Type="http://schemas.openxmlformats.org/officeDocument/2006/relationships/hyperlink" Target="http://pbs.twimg.com/profile_images/463627039526764545/FjviZEYd_normal.jpeg" TargetMode="External"/><Relationship Id="rId1416" Type="http://schemas.openxmlformats.org/officeDocument/2006/relationships/hyperlink" Target="http://pbs.twimg.com/profile_images/673688408343080960/7uvvuTMC_normal.jpg" TargetMode="External"/><Relationship Id="rId1623" Type="http://schemas.openxmlformats.org/officeDocument/2006/relationships/hyperlink" Target="http://abs.twimg.com/sticky/default_profile_images/default_profile_0_normal.png" TargetMode="External"/><Relationship Id="rId1830" Type="http://schemas.openxmlformats.org/officeDocument/2006/relationships/hyperlink" Target="https://twitter.com/alejandrarands" TargetMode="External"/><Relationship Id="rId1928" Type="http://schemas.openxmlformats.org/officeDocument/2006/relationships/hyperlink" Target="https://twitter.com/kalitimes" TargetMode="External"/><Relationship Id="rId2092" Type="http://schemas.openxmlformats.org/officeDocument/2006/relationships/hyperlink" Target="https://twitter.com/940mcclain" TargetMode="External"/><Relationship Id="rId271" Type="http://schemas.openxmlformats.org/officeDocument/2006/relationships/hyperlink" Target="https://t.co/yhZjM3TSUl" TargetMode="External"/><Relationship Id="rId131" Type="http://schemas.openxmlformats.org/officeDocument/2006/relationships/hyperlink" Target="http://t.co/Tc9Yru6vdg" TargetMode="External"/><Relationship Id="rId369" Type="http://schemas.openxmlformats.org/officeDocument/2006/relationships/hyperlink" Target="https://pbs.twimg.com/profile_banners/28827600/1402552545" TargetMode="External"/><Relationship Id="rId576" Type="http://schemas.openxmlformats.org/officeDocument/2006/relationships/hyperlink" Target="https://pbs.twimg.com/profile_banners/189448667/1448183389" TargetMode="External"/><Relationship Id="rId783" Type="http://schemas.openxmlformats.org/officeDocument/2006/relationships/hyperlink" Target="http://abs.twimg.com/images/themes/theme1/bg.png" TargetMode="External"/><Relationship Id="rId990" Type="http://schemas.openxmlformats.org/officeDocument/2006/relationships/hyperlink" Target="http://abs.twimg.com/images/themes/theme1/bg.png" TargetMode="External"/><Relationship Id="rId229" Type="http://schemas.openxmlformats.org/officeDocument/2006/relationships/hyperlink" Target="http://t.co/JiHzAg7FXm" TargetMode="External"/><Relationship Id="rId436" Type="http://schemas.openxmlformats.org/officeDocument/2006/relationships/hyperlink" Target="https://pbs.twimg.com/profile_banners/318844899/1451423752" TargetMode="External"/><Relationship Id="rId643" Type="http://schemas.openxmlformats.org/officeDocument/2006/relationships/hyperlink" Target="https://pbs.twimg.com/profile_banners/318621428/1454005054" TargetMode="External"/><Relationship Id="rId1066" Type="http://schemas.openxmlformats.org/officeDocument/2006/relationships/hyperlink" Target="http://abs.twimg.com/images/themes/theme1/bg.png" TargetMode="External"/><Relationship Id="rId1273" Type="http://schemas.openxmlformats.org/officeDocument/2006/relationships/hyperlink" Target="http://pbs.twimg.com/profile_images/602526510/3230463116_ee069734ef_o_normal.jpg" TargetMode="External"/><Relationship Id="rId1480" Type="http://schemas.openxmlformats.org/officeDocument/2006/relationships/hyperlink" Target="http://pbs.twimg.com/profile_images/646134889792839684/TMsHc1tO_normal.jpg" TargetMode="External"/><Relationship Id="rId2117" Type="http://schemas.openxmlformats.org/officeDocument/2006/relationships/hyperlink" Target="https://twitter.com/kristynmusic" TargetMode="External"/><Relationship Id="rId850" Type="http://schemas.openxmlformats.org/officeDocument/2006/relationships/hyperlink" Target="http://abs.twimg.com/images/themes/theme1/bg.png" TargetMode="External"/><Relationship Id="rId948" Type="http://schemas.openxmlformats.org/officeDocument/2006/relationships/hyperlink" Target="http://abs.twimg.com/images/themes/theme1/bg.png" TargetMode="External"/><Relationship Id="rId1133" Type="http://schemas.openxmlformats.org/officeDocument/2006/relationships/hyperlink" Target="http://pbs.twimg.com/profile_background_images/151436355/Wyatt_Twitter_Bkgrnd.jpg" TargetMode="External"/><Relationship Id="rId1578" Type="http://schemas.openxmlformats.org/officeDocument/2006/relationships/hyperlink" Target="http://pbs.twimg.com/profile_images/645949997855281153/FHNmy3ts_normal.jpg" TargetMode="External"/><Relationship Id="rId1785" Type="http://schemas.openxmlformats.org/officeDocument/2006/relationships/hyperlink" Target="https://twitter.com/candy_cane77" TargetMode="External"/><Relationship Id="rId1992" Type="http://schemas.openxmlformats.org/officeDocument/2006/relationships/hyperlink" Target="https://twitter.com/zenoxx69" TargetMode="External"/><Relationship Id="rId77" Type="http://schemas.openxmlformats.org/officeDocument/2006/relationships/hyperlink" Target="http://t.co/BoK2WRhssj" TargetMode="External"/><Relationship Id="rId503" Type="http://schemas.openxmlformats.org/officeDocument/2006/relationships/hyperlink" Target="https://pbs.twimg.com/profile_banners/87676970/1401574704" TargetMode="External"/><Relationship Id="rId710" Type="http://schemas.openxmlformats.org/officeDocument/2006/relationships/hyperlink" Target="http://pbs.twimg.com/profile_background_images/454358362423971840/xYq-dJ7X.jpeg" TargetMode="External"/><Relationship Id="rId808" Type="http://schemas.openxmlformats.org/officeDocument/2006/relationships/hyperlink" Target="http://abs.twimg.com/images/themes/theme15/bg.png" TargetMode="External"/><Relationship Id="rId1340" Type="http://schemas.openxmlformats.org/officeDocument/2006/relationships/hyperlink" Target="http://pbs.twimg.com/profile_images/536038957994086400/aR9xO5nO_normal.png" TargetMode="External"/><Relationship Id="rId1438" Type="http://schemas.openxmlformats.org/officeDocument/2006/relationships/hyperlink" Target="http://pbs.twimg.com/profile_images/3052759834/08a9d06ff60ad2c15598082ae2921d36_normal.jpeg" TargetMode="External"/><Relationship Id="rId1645" Type="http://schemas.openxmlformats.org/officeDocument/2006/relationships/hyperlink" Target="https://twitter.com/cesarmor" TargetMode="External"/><Relationship Id="rId1200" Type="http://schemas.openxmlformats.org/officeDocument/2006/relationships/hyperlink" Target="http://pbs.twimg.com/profile_images/690219045900161024/ctqdpP9p_normal.jpg" TargetMode="External"/><Relationship Id="rId1852" Type="http://schemas.openxmlformats.org/officeDocument/2006/relationships/hyperlink" Target="https://twitter.com/otolarynjobs" TargetMode="External"/><Relationship Id="rId1505" Type="http://schemas.openxmlformats.org/officeDocument/2006/relationships/hyperlink" Target="http://pbs.twimg.com/profile_images/3170607614/4ffafb7e0d9004efae24387de1b6cd3a_normal.jpeg" TargetMode="External"/><Relationship Id="rId1712" Type="http://schemas.openxmlformats.org/officeDocument/2006/relationships/hyperlink" Target="https://twitter.com/biblegoth" TargetMode="External"/><Relationship Id="rId293" Type="http://schemas.openxmlformats.org/officeDocument/2006/relationships/hyperlink" Target="https://pbs.twimg.com/profile_banners/3246173246/1434395235" TargetMode="External"/><Relationship Id="rId153" Type="http://schemas.openxmlformats.org/officeDocument/2006/relationships/hyperlink" Target="https://t.co/XjVAWvUQuR" TargetMode="External"/><Relationship Id="rId360" Type="http://schemas.openxmlformats.org/officeDocument/2006/relationships/hyperlink" Target="https://pbs.twimg.com/profile_banners/281752941/1452057127" TargetMode="External"/><Relationship Id="rId598" Type="http://schemas.openxmlformats.org/officeDocument/2006/relationships/hyperlink" Target="https://pbs.twimg.com/profile_banners/1450110948/1441311617" TargetMode="External"/><Relationship Id="rId2041" Type="http://schemas.openxmlformats.org/officeDocument/2006/relationships/hyperlink" Target="https://twitter.com/oki35thm" TargetMode="External"/><Relationship Id="rId220" Type="http://schemas.openxmlformats.org/officeDocument/2006/relationships/hyperlink" Target="https://t.co/m1uohh7gVt" TargetMode="External"/><Relationship Id="rId458" Type="http://schemas.openxmlformats.org/officeDocument/2006/relationships/hyperlink" Target="https://pbs.twimg.com/profile_banners/83206053/1384110466" TargetMode="External"/><Relationship Id="rId665" Type="http://schemas.openxmlformats.org/officeDocument/2006/relationships/hyperlink" Target="http://abs.twimg.com/images/themes/theme1/bg.png" TargetMode="External"/><Relationship Id="rId872" Type="http://schemas.openxmlformats.org/officeDocument/2006/relationships/hyperlink" Target="http://abs.twimg.com/images/themes/theme1/bg.png" TargetMode="External"/><Relationship Id="rId1088" Type="http://schemas.openxmlformats.org/officeDocument/2006/relationships/hyperlink" Target="http://pbs.twimg.com/profile_background_images/605269843/s49z4i2jderx5tybx0p5.jpeg" TargetMode="External"/><Relationship Id="rId1295" Type="http://schemas.openxmlformats.org/officeDocument/2006/relationships/hyperlink" Target="http://pbs.twimg.com/profile_images/690740764779909120/WOm1Dt-m_normal.jpg" TargetMode="External"/><Relationship Id="rId2139" Type="http://schemas.openxmlformats.org/officeDocument/2006/relationships/vmlDrawing" Target="../drawings/vmlDrawing2.vml"/><Relationship Id="rId318" Type="http://schemas.openxmlformats.org/officeDocument/2006/relationships/hyperlink" Target="https://pbs.twimg.com/profile_banners/3302457848/1438349596" TargetMode="External"/><Relationship Id="rId525" Type="http://schemas.openxmlformats.org/officeDocument/2006/relationships/hyperlink" Target="https://pbs.twimg.com/profile_banners/18278629/1449766955" TargetMode="External"/><Relationship Id="rId732" Type="http://schemas.openxmlformats.org/officeDocument/2006/relationships/hyperlink" Target="http://pbs.twimg.com/profile_background_images/516801422524837888/rU51v7BX.png" TargetMode="External"/><Relationship Id="rId1155" Type="http://schemas.openxmlformats.org/officeDocument/2006/relationships/hyperlink" Target="http://pbs.twimg.com/profile_images/659817953248935936/2UQYvO-h_normal.png" TargetMode="External"/><Relationship Id="rId1362" Type="http://schemas.openxmlformats.org/officeDocument/2006/relationships/hyperlink" Target="http://pbs.twimg.com/profile_images/691804294123819008/q9UyEUwZ_normal.jpg" TargetMode="External"/><Relationship Id="rId99" Type="http://schemas.openxmlformats.org/officeDocument/2006/relationships/hyperlink" Target="http://t.co/V0abPabnZa" TargetMode="External"/><Relationship Id="rId1015" Type="http://schemas.openxmlformats.org/officeDocument/2006/relationships/hyperlink" Target="http://abs.twimg.com/images/themes/theme1/bg.png" TargetMode="External"/><Relationship Id="rId1222" Type="http://schemas.openxmlformats.org/officeDocument/2006/relationships/hyperlink" Target="http://pbs.twimg.com/profile_images/614082565679489024/Ea5Wvuq8_normal.jpg" TargetMode="External"/><Relationship Id="rId1667" Type="http://schemas.openxmlformats.org/officeDocument/2006/relationships/hyperlink" Target="https://twitter.com/eyeofthetiigerr" TargetMode="External"/><Relationship Id="rId1874" Type="http://schemas.openxmlformats.org/officeDocument/2006/relationships/hyperlink" Target="https://twitter.com/xquisitepublish" TargetMode="External"/><Relationship Id="rId1527" Type="http://schemas.openxmlformats.org/officeDocument/2006/relationships/hyperlink" Target="http://pbs.twimg.com/profile_images/378800000091673721/0da4061e41d0ec08afd27ca580b71934_normal.jpeg" TargetMode="External"/><Relationship Id="rId1734" Type="http://schemas.openxmlformats.org/officeDocument/2006/relationships/hyperlink" Target="https://twitter.com/djournalnow" TargetMode="External"/><Relationship Id="rId1941" Type="http://schemas.openxmlformats.org/officeDocument/2006/relationships/hyperlink" Target="https://twitter.com/producerpassion" TargetMode="External"/><Relationship Id="rId26" Type="http://schemas.openxmlformats.org/officeDocument/2006/relationships/hyperlink" Target="https://t.co/X75eeWFzSt" TargetMode="External"/><Relationship Id="rId175" Type="http://schemas.openxmlformats.org/officeDocument/2006/relationships/hyperlink" Target="https://t.co/Kj77xv7KaF" TargetMode="External"/><Relationship Id="rId1801" Type="http://schemas.openxmlformats.org/officeDocument/2006/relationships/hyperlink" Target="https://twitter.com/simpleweather4u" TargetMode="External"/><Relationship Id="rId382" Type="http://schemas.openxmlformats.org/officeDocument/2006/relationships/hyperlink" Target="https://pbs.twimg.com/profile_banners/13213772/1453839932" TargetMode="External"/><Relationship Id="rId687" Type="http://schemas.openxmlformats.org/officeDocument/2006/relationships/hyperlink" Target="http://abs.twimg.com/images/themes/theme8/bg.gif" TargetMode="External"/><Relationship Id="rId2063" Type="http://schemas.openxmlformats.org/officeDocument/2006/relationships/hyperlink" Target="https://twitter.com/srmichael11_bec" TargetMode="External"/><Relationship Id="rId242" Type="http://schemas.openxmlformats.org/officeDocument/2006/relationships/hyperlink" Target="https://t.co/BDDYCnUCfl" TargetMode="External"/><Relationship Id="rId894" Type="http://schemas.openxmlformats.org/officeDocument/2006/relationships/hyperlink" Target="http://pbs.twimg.com/profile_background_images/201576429/Photo_of_Heroes.jpg" TargetMode="External"/><Relationship Id="rId1177" Type="http://schemas.openxmlformats.org/officeDocument/2006/relationships/hyperlink" Target="http://pbs.twimg.com/profile_images/692745959525085184/LrFq0lht_normal.jpg" TargetMode="External"/><Relationship Id="rId2130" Type="http://schemas.openxmlformats.org/officeDocument/2006/relationships/hyperlink" Target="https://twitter.com/wtvanews" TargetMode="External"/><Relationship Id="rId102" Type="http://schemas.openxmlformats.org/officeDocument/2006/relationships/hyperlink" Target="http://t.co/1R84clO5dN" TargetMode="External"/><Relationship Id="rId547" Type="http://schemas.openxmlformats.org/officeDocument/2006/relationships/hyperlink" Target="https://pbs.twimg.com/profile_banners/714786357/1453919408" TargetMode="External"/><Relationship Id="rId754" Type="http://schemas.openxmlformats.org/officeDocument/2006/relationships/hyperlink" Target="http://pbs.twimg.com/profile_background_images/550184018658873344/gHZcNo9z.png" TargetMode="External"/><Relationship Id="rId961" Type="http://schemas.openxmlformats.org/officeDocument/2006/relationships/hyperlink" Target="http://pbs.twimg.com/profile_background_images/378800000067581254/5e2456e630f919d4344fc4d7067077ac.jpeg" TargetMode="External"/><Relationship Id="rId1384" Type="http://schemas.openxmlformats.org/officeDocument/2006/relationships/hyperlink" Target="http://pbs.twimg.com/profile_images/486381356809605120/8WLzjZ_u_normal.png" TargetMode="External"/><Relationship Id="rId1591" Type="http://schemas.openxmlformats.org/officeDocument/2006/relationships/hyperlink" Target="http://pbs.twimg.com/profile_images/1650503039/Bobs_Promotional_Pictures_001_normal.jpg" TargetMode="External"/><Relationship Id="rId1689" Type="http://schemas.openxmlformats.org/officeDocument/2006/relationships/hyperlink" Target="https://twitter.com/travelok" TargetMode="External"/><Relationship Id="rId90" Type="http://schemas.openxmlformats.org/officeDocument/2006/relationships/hyperlink" Target="http://t.co/F3fLcfnBVf" TargetMode="External"/><Relationship Id="rId407" Type="http://schemas.openxmlformats.org/officeDocument/2006/relationships/hyperlink" Target="https://pbs.twimg.com/profile_banners/373686060/1348712219" TargetMode="External"/><Relationship Id="rId614" Type="http://schemas.openxmlformats.org/officeDocument/2006/relationships/hyperlink" Target="https://pbs.twimg.com/profile_banners/3418820953/1441142692" TargetMode="External"/><Relationship Id="rId821" Type="http://schemas.openxmlformats.org/officeDocument/2006/relationships/hyperlink" Target="http://abs.twimg.com/images/themes/theme1/bg.png" TargetMode="External"/><Relationship Id="rId1037" Type="http://schemas.openxmlformats.org/officeDocument/2006/relationships/hyperlink" Target="http://pbs.twimg.com/profile_background_images/790954040/5d0618a7927cbe4c4c937bf5c4dfc3e7.jpeg" TargetMode="External"/><Relationship Id="rId1244" Type="http://schemas.openxmlformats.org/officeDocument/2006/relationships/hyperlink" Target="http://pbs.twimg.com/profile_images/1704971648/chocolate_berry_normal.jpg" TargetMode="External"/><Relationship Id="rId1451" Type="http://schemas.openxmlformats.org/officeDocument/2006/relationships/hyperlink" Target="http://pbs.twimg.com/profile_images/681503931197984768/WztRDvDp_normal.jpg" TargetMode="External"/><Relationship Id="rId1896" Type="http://schemas.openxmlformats.org/officeDocument/2006/relationships/hyperlink" Target="https://twitter.com/ecu_wesley" TargetMode="External"/><Relationship Id="rId919" Type="http://schemas.openxmlformats.org/officeDocument/2006/relationships/hyperlink" Target="http://abs.twimg.com/images/themes/theme1/bg.png" TargetMode="External"/><Relationship Id="rId1104" Type="http://schemas.openxmlformats.org/officeDocument/2006/relationships/hyperlink" Target="http://abs.twimg.com/images/themes/theme1/bg.png" TargetMode="External"/><Relationship Id="rId1311" Type="http://schemas.openxmlformats.org/officeDocument/2006/relationships/hyperlink" Target="http://pbs.twimg.com/profile_images/378800000386241371/98aa610132e26de9187d2eaab3df965d_normal.jpeg" TargetMode="External"/><Relationship Id="rId1549" Type="http://schemas.openxmlformats.org/officeDocument/2006/relationships/hyperlink" Target="http://pbs.twimg.com/profile_images/685577384397963264/g-Fj-WFS_normal.png" TargetMode="External"/><Relationship Id="rId1756" Type="http://schemas.openxmlformats.org/officeDocument/2006/relationships/hyperlink" Target="https://twitter.com/wave3news" TargetMode="External"/><Relationship Id="rId1963" Type="http://schemas.openxmlformats.org/officeDocument/2006/relationships/hyperlink" Target="https://twitter.com/confcalltran" TargetMode="External"/><Relationship Id="rId48" Type="http://schemas.openxmlformats.org/officeDocument/2006/relationships/hyperlink" Target="https://t.co/uIsnYCRT4g" TargetMode="External"/><Relationship Id="rId1409" Type="http://schemas.openxmlformats.org/officeDocument/2006/relationships/hyperlink" Target="http://pbs.twimg.com/profile_images/650071270986416128/Se9ZG4ph_normal.png" TargetMode="External"/><Relationship Id="rId1616" Type="http://schemas.openxmlformats.org/officeDocument/2006/relationships/hyperlink" Target="http://pbs.twimg.com/profile_images/692763093336616960/jafIz1Mf_normal.jpg" TargetMode="External"/><Relationship Id="rId1823" Type="http://schemas.openxmlformats.org/officeDocument/2006/relationships/hyperlink" Target="https://twitter.com/snc301" TargetMode="External"/><Relationship Id="rId197" Type="http://schemas.openxmlformats.org/officeDocument/2006/relationships/hyperlink" Target="https://t.co/LJKlvOsuSg" TargetMode="External"/><Relationship Id="rId2085" Type="http://schemas.openxmlformats.org/officeDocument/2006/relationships/hyperlink" Target="https://twitter.com/mblack47" TargetMode="External"/><Relationship Id="rId264" Type="http://schemas.openxmlformats.org/officeDocument/2006/relationships/hyperlink" Target="http://t.co/EKLTPniVyL" TargetMode="External"/><Relationship Id="rId471" Type="http://schemas.openxmlformats.org/officeDocument/2006/relationships/hyperlink" Target="https://pbs.twimg.com/profile_banners/4714990171/1452021853" TargetMode="External"/><Relationship Id="rId124" Type="http://schemas.openxmlformats.org/officeDocument/2006/relationships/hyperlink" Target="http://t.co/MStg5PiUJU" TargetMode="External"/><Relationship Id="rId569" Type="http://schemas.openxmlformats.org/officeDocument/2006/relationships/hyperlink" Target="https://pbs.twimg.com/profile_banners/4376527065/1452736481" TargetMode="External"/><Relationship Id="rId776" Type="http://schemas.openxmlformats.org/officeDocument/2006/relationships/hyperlink" Target="http://abs.twimg.com/images/themes/theme1/bg.png" TargetMode="External"/><Relationship Id="rId983" Type="http://schemas.openxmlformats.org/officeDocument/2006/relationships/hyperlink" Target="http://abs.twimg.com/images/themes/theme1/bg.png" TargetMode="External"/><Relationship Id="rId1199" Type="http://schemas.openxmlformats.org/officeDocument/2006/relationships/hyperlink" Target="http://pbs.twimg.com/profile_images/653601126424690688/wgHF2QBo_normal.jpg" TargetMode="External"/><Relationship Id="rId331" Type="http://schemas.openxmlformats.org/officeDocument/2006/relationships/hyperlink" Target="https://pbs.twimg.com/profile_banners/3304308015/1434595233" TargetMode="External"/><Relationship Id="rId429" Type="http://schemas.openxmlformats.org/officeDocument/2006/relationships/hyperlink" Target="https://pbs.twimg.com/profile_banners/102590831/1450234852" TargetMode="External"/><Relationship Id="rId636" Type="http://schemas.openxmlformats.org/officeDocument/2006/relationships/hyperlink" Target="https://pbs.twimg.com/profile_banners/24925573/1447092403" TargetMode="External"/><Relationship Id="rId1059" Type="http://schemas.openxmlformats.org/officeDocument/2006/relationships/hyperlink" Target="http://abs.twimg.com/images/themes/theme1/bg.png" TargetMode="External"/><Relationship Id="rId1266" Type="http://schemas.openxmlformats.org/officeDocument/2006/relationships/hyperlink" Target="http://pbs.twimg.com/profile_images/651699081329381376/SW98DT1o_normal.jpg" TargetMode="External"/><Relationship Id="rId1473" Type="http://schemas.openxmlformats.org/officeDocument/2006/relationships/hyperlink" Target="http://pbs.twimg.com/profile_images/1159560267/JRScreen_normal.jpg" TargetMode="External"/><Relationship Id="rId2012" Type="http://schemas.openxmlformats.org/officeDocument/2006/relationships/hyperlink" Target="https://twitter.com/amysodexotaylor" TargetMode="External"/><Relationship Id="rId843" Type="http://schemas.openxmlformats.org/officeDocument/2006/relationships/hyperlink" Target="http://pbs.twimg.com/profile_background_images/784785442/43948c5b041160cd119d63b02e12fae5.jpeg" TargetMode="External"/><Relationship Id="rId1126" Type="http://schemas.openxmlformats.org/officeDocument/2006/relationships/hyperlink" Target="http://abs.twimg.com/images/themes/theme1/bg.png" TargetMode="External"/><Relationship Id="rId1680" Type="http://schemas.openxmlformats.org/officeDocument/2006/relationships/hyperlink" Target="https://twitter.com/tjjohnson67" TargetMode="External"/><Relationship Id="rId1778" Type="http://schemas.openxmlformats.org/officeDocument/2006/relationships/hyperlink" Target="https://twitter.com/alhakofi" TargetMode="External"/><Relationship Id="rId1985" Type="http://schemas.openxmlformats.org/officeDocument/2006/relationships/hyperlink" Target="https://twitter.com/sharethis" TargetMode="External"/><Relationship Id="rId703" Type="http://schemas.openxmlformats.org/officeDocument/2006/relationships/hyperlink" Target="http://abs.twimg.com/images/themes/theme1/bg.png" TargetMode="External"/><Relationship Id="rId910" Type="http://schemas.openxmlformats.org/officeDocument/2006/relationships/hyperlink" Target="http://abs.twimg.com/images/themes/theme1/bg.png" TargetMode="External"/><Relationship Id="rId1333" Type="http://schemas.openxmlformats.org/officeDocument/2006/relationships/hyperlink" Target="http://pbs.twimg.com/profile_images/378800000559930884/12041588fc66dd17dd2ca0f34f545f53_normal.jpeg" TargetMode="External"/><Relationship Id="rId1540" Type="http://schemas.openxmlformats.org/officeDocument/2006/relationships/hyperlink" Target="http://pbs.twimg.com/profile_images/605540659487858688/ZvlXYWRk_normal.jpg" TargetMode="External"/><Relationship Id="rId1638" Type="http://schemas.openxmlformats.org/officeDocument/2006/relationships/hyperlink" Target="http://pbs.twimg.com/profile_images/684937418269523972/A1M488fc_normal.jpg" TargetMode="External"/><Relationship Id="rId1400" Type="http://schemas.openxmlformats.org/officeDocument/2006/relationships/hyperlink" Target="http://pbs.twimg.com/profile_images/687121685615513600/VuW7FE2u_normal.jpg" TargetMode="External"/><Relationship Id="rId1845" Type="http://schemas.openxmlformats.org/officeDocument/2006/relationships/hyperlink" Target="https://twitter.com/paulmccord" TargetMode="External"/><Relationship Id="rId1705" Type="http://schemas.openxmlformats.org/officeDocument/2006/relationships/hyperlink" Target="https://twitter.com/kimtnews3" TargetMode="External"/><Relationship Id="rId1912" Type="http://schemas.openxmlformats.org/officeDocument/2006/relationships/hyperlink" Target="https://twitter.com/fmlmike" TargetMode="External"/><Relationship Id="rId286" Type="http://schemas.openxmlformats.org/officeDocument/2006/relationships/hyperlink" Target="http://t.co/SywErSNALk" TargetMode="External"/><Relationship Id="rId493" Type="http://schemas.openxmlformats.org/officeDocument/2006/relationships/hyperlink" Target="https://pbs.twimg.com/profile_banners/3394104999/1451401794" TargetMode="External"/><Relationship Id="rId146" Type="http://schemas.openxmlformats.org/officeDocument/2006/relationships/hyperlink" Target="http://t.co/rklcAURsdF" TargetMode="External"/><Relationship Id="rId353" Type="http://schemas.openxmlformats.org/officeDocument/2006/relationships/hyperlink" Target="https://pbs.twimg.com/profile_banners/289021330/1426479382" TargetMode="External"/><Relationship Id="rId560" Type="http://schemas.openxmlformats.org/officeDocument/2006/relationships/hyperlink" Target="https://pbs.twimg.com/profile_banners/413075825/1419179016" TargetMode="External"/><Relationship Id="rId798" Type="http://schemas.openxmlformats.org/officeDocument/2006/relationships/hyperlink" Target="http://abs.twimg.com/images/themes/theme1/bg.png" TargetMode="External"/><Relationship Id="rId1190" Type="http://schemas.openxmlformats.org/officeDocument/2006/relationships/hyperlink" Target="http://pbs.twimg.com/profile_images/653912339599634432/tsmEdCuf_normal.jpg" TargetMode="External"/><Relationship Id="rId2034" Type="http://schemas.openxmlformats.org/officeDocument/2006/relationships/hyperlink" Target="https://twitter.com/here_ikum" TargetMode="External"/><Relationship Id="rId213" Type="http://schemas.openxmlformats.org/officeDocument/2006/relationships/hyperlink" Target="https://t.co/0NLAkIcXBQ" TargetMode="External"/><Relationship Id="rId420" Type="http://schemas.openxmlformats.org/officeDocument/2006/relationships/hyperlink" Target="https://pbs.twimg.com/profile_banners/81684106/1440606303" TargetMode="External"/><Relationship Id="rId658" Type="http://schemas.openxmlformats.org/officeDocument/2006/relationships/hyperlink" Target="https://pbs.twimg.com/profile_banners/141601913/1408115509" TargetMode="External"/><Relationship Id="rId865" Type="http://schemas.openxmlformats.org/officeDocument/2006/relationships/hyperlink" Target="http://pbs.twimg.com/profile_background_images/692394530574761984/FBSX3vM6.jpg" TargetMode="External"/><Relationship Id="rId1050" Type="http://schemas.openxmlformats.org/officeDocument/2006/relationships/hyperlink" Target="http://pbs.twimg.com/profile_background_images/385862014/OTA_Logo_Transparent.gif" TargetMode="External"/><Relationship Id="rId1288" Type="http://schemas.openxmlformats.org/officeDocument/2006/relationships/hyperlink" Target="http://pbs.twimg.com/profile_images/688588185383735296/wAL_ewUP_normal.jpg" TargetMode="External"/><Relationship Id="rId1495" Type="http://schemas.openxmlformats.org/officeDocument/2006/relationships/hyperlink" Target="http://pbs.twimg.com/profile_images/481683465373360128/8gkgdsYV_normal.png" TargetMode="External"/><Relationship Id="rId2101" Type="http://schemas.openxmlformats.org/officeDocument/2006/relationships/hyperlink" Target="https://twitter.com/murraystateok" TargetMode="External"/><Relationship Id="rId518" Type="http://schemas.openxmlformats.org/officeDocument/2006/relationships/hyperlink" Target="https://pbs.twimg.com/profile_banners/1732409862/1452563684" TargetMode="External"/><Relationship Id="rId725" Type="http://schemas.openxmlformats.org/officeDocument/2006/relationships/hyperlink" Target="http://pbs.twimg.com/profile_background_images/378800000181182244/dXGYkd17.jpeg" TargetMode="External"/><Relationship Id="rId932" Type="http://schemas.openxmlformats.org/officeDocument/2006/relationships/hyperlink" Target="http://abs.twimg.com/images/themes/theme14/bg.gif" TargetMode="External"/><Relationship Id="rId1148" Type="http://schemas.openxmlformats.org/officeDocument/2006/relationships/hyperlink" Target="http://pbs.twimg.com/profile_images/3028292468/89eb4327d4470f4b0b711e977e3d801a_normal.jpeg" TargetMode="External"/><Relationship Id="rId1355" Type="http://schemas.openxmlformats.org/officeDocument/2006/relationships/hyperlink" Target="http://pbs.twimg.com/profile_images/486381271220617220/5uenwujn_normal.png" TargetMode="External"/><Relationship Id="rId1562" Type="http://schemas.openxmlformats.org/officeDocument/2006/relationships/hyperlink" Target="http://pbs.twimg.com/profile_images/1432162498/zen_logo_normal.jpg" TargetMode="External"/><Relationship Id="rId1008" Type="http://schemas.openxmlformats.org/officeDocument/2006/relationships/hyperlink" Target="http://pbs.twimg.com/profile_background_images/598638360937115648/27kqtbPl.jpg" TargetMode="External"/><Relationship Id="rId1215" Type="http://schemas.openxmlformats.org/officeDocument/2006/relationships/hyperlink" Target="http://pbs.twimg.com/profile_images/690778815484731392/oUsqlEtt_normal.jpg" TargetMode="External"/><Relationship Id="rId1422" Type="http://schemas.openxmlformats.org/officeDocument/2006/relationships/hyperlink" Target="http://pbs.twimg.com/profile_images/674359049643671552/HNoo7Elp_normal.png" TargetMode="External"/><Relationship Id="rId1867" Type="http://schemas.openxmlformats.org/officeDocument/2006/relationships/hyperlink" Target="https://twitter.com/tulsateresa" TargetMode="External"/><Relationship Id="rId61" Type="http://schemas.openxmlformats.org/officeDocument/2006/relationships/hyperlink" Target="https://t.co/wH5swPFEsM" TargetMode="External"/><Relationship Id="rId1727" Type="http://schemas.openxmlformats.org/officeDocument/2006/relationships/hyperlink" Target="https://twitter.com/tomeblewcbi" TargetMode="External"/><Relationship Id="rId1934" Type="http://schemas.openxmlformats.org/officeDocument/2006/relationships/hyperlink" Target="https://twitter.com/v2okc" TargetMode="External"/><Relationship Id="rId19" Type="http://schemas.openxmlformats.org/officeDocument/2006/relationships/hyperlink" Target="https://t.co/1c2kqZd1GB" TargetMode="External"/><Relationship Id="rId168" Type="http://schemas.openxmlformats.org/officeDocument/2006/relationships/hyperlink" Target="http://t.co/yKvR87tit6" TargetMode="External"/><Relationship Id="rId375" Type="http://schemas.openxmlformats.org/officeDocument/2006/relationships/hyperlink" Target="https://pbs.twimg.com/profile_banners/3856079003/1450726650" TargetMode="External"/><Relationship Id="rId582" Type="http://schemas.openxmlformats.org/officeDocument/2006/relationships/hyperlink" Target="https://pbs.twimg.com/profile_banners/442061349/1377441644" TargetMode="External"/><Relationship Id="rId2056" Type="http://schemas.openxmlformats.org/officeDocument/2006/relationships/hyperlink" Target="https://twitter.com/handsonpdx" TargetMode="External"/><Relationship Id="rId3" Type="http://schemas.openxmlformats.org/officeDocument/2006/relationships/hyperlink" Target="http://t.co/eyRHSGrjea" TargetMode="External"/><Relationship Id="rId235" Type="http://schemas.openxmlformats.org/officeDocument/2006/relationships/hyperlink" Target="http://t.co/Lof64Eq2Cl" TargetMode="External"/><Relationship Id="rId442" Type="http://schemas.openxmlformats.org/officeDocument/2006/relationships/hyperlink" Target="https://pbs.twimg.com/profile_banners/3366240790/1453914563" TargetMode="External"/><Relationship Id="rId887" Type="http://schemas.openxmlformats.org/officeDocument/2006/relationships/hyperlink" Target="http://abs.twimg.com/images/themes/theme1/bg.png" TargetMode="External"/><Relationship Id="rId1072" Type="http://schemas.openxmlformats.org/officeDocument/2006/relationships/hyperlink" Target="http://abs.twimg.com/images/themes/theme1/bg.png" TargetMode="External"/><Relationship Id="rId2123" Type="http://schemas.openxmlformats.org/officeDocument/2006/relationships/hyperlink" Target="https://twitter.com/rani2012" TargetMode="External"/><Relationship Id="rId302" Type="http://schemas.openxmlformats.org/officeDocument/2006/relationships/hyperlink" Target="https://pbs.twimg.com/profile_banners/2559589038/1422553138" TargetMode="External"/><Relationship Id="rId747" Type="http://schemas.openxmlformats.org/officeDocument/2006/relationships/hyperlink" Target="http://abs.twimg.com/images/themes/theme1/bg.png" TargetMode="External"/><Relationship Id="rId954" Type="http://schemas.openxmlformats.org/officeDocument/2006/relationships/hyperlink" Target="http://abs.twimg.com/images/themes/theme1/bg.png" TargetMode="External"/><Relationship Id="rId1377" Type="http://schemas.openxmlformats.org/officeDocument/2006/relationships/hyperlink" Target="http://pbs.twimg.com/profile_images/590908791098511361/Wlg8iGqP_normal.png" TargetMode="External"/><Relationship Id="rId1584" Type="http://schemas.openxmlformats.org/officeDocument/2006/relationships/hyperlink" Target="http://pbs.twimg.com/profile_images/3606033557/a16545624f4a6db2b011f6104d66a29a_normal.jpeg" TargetMode="External"/><Relationship Id="rId1791" Type="http://schemas.openxmlformats.org/officeDocument/2006/relationships/hyperlink" Target="https://twitter.com/davidmaxedon" TargetMode="External"/><Relationship Id="rId83" Type="http://schemas.openxmlformats.org/officeDocument/2006/relationships/hyperlink" Target="http://t.co/sSxw79RmXR" TargetMode="External"/><Relationship Id="rId607" Type="http://schemas.openxmlformats.org/officeDocument/2006/relationships/hyperlink" Target="https://pbs.twimg.com/profile_banners/2967410580/1433650758" TargetMode="External"/><Relationship Id="rId814" Type="http://schemas.openxmlformats.org/officeDocument/2006/relationships/hyperlink" Target="http://abs.twimg.com/images/themes/theme4/bg.gif" TargetMode="External"/><Relationship Id="rId1237" Type="http://schemas.openxmlformats.org/officeDocument/2006/relationships/hyperlink" Target="http://pbs.twimg.com/profile_images/433707028125454336/NsOSSCge_normal.png" TargetMode="External"/><Relationship Id="rId1444" Type="http://schemas.openxmlformats.org/officeDocument/2006/relationships/hyperlink" Target="http://pbs.twimg.com/profile_images/674661287456935937/yq3AJZzb_normal.jpg" TargetMode="External"/><Relationship Id="rId1651" Type="http://schemas.openxmlformats.org/officeDocument/2006/relationships/hyperlink" Target="https://twitter.com/kandilewis93" TargetMode="External"/><Relationship Id="rId1889" Type="http://schemas.openxmlformats.org/officeDocument/2006/relationships/hyperlink" Target="https://twitter.com/patchingplaster" TargetMode="External"/><Relationship Id="rId1304" Type="http://schemas.openxmlformats.org/officeDocument/2006/relationships/hyperlink" Target="http://pbs.twimg.com/profile_images/1543334297/SWA_Logo_normal.PNG" TargetMode="External"/><Relationship Id="rId1511" Type="http://schemas.openxmlformats.org/officeDocument/2006/relationships/hyperlink" Target="http://pbs.twimg.com/profile_images/647857664752402432/_Jw_Qkfk_normal.jpg" TargetMode="External"/><Relationship Id="rId1749" Type="http://schemas.openxmlformats.org/officeDocument/2006/relationships/hyperlink" Target="https://twitter.com/kexpplaylist" TargetMode="External"/><Relationship Id="rId1956" Type="http://schemas.openxmlformats.org/officeDocument/2006/relationships/hyperlink" Target="https://twitter.com/frankblanquet" TargetMode="External"/><Relationship Id="rId1609" Type="http://schemas.openxmlformats.org/officeDocument/2006/relationships/hyperlink" Target="http://pbs.twimg.com/profile_images/535894803381116928/twn7ub8X_normal.jpeg" TargetMode="External"/><Relationship Id="rId1816" Type="http://schemas.openxmlformats.org/officeDocument/2006/relationships/hyperlink" Target="https://twitter.com/steezmayra_" TargetMode="External"/><Relationship Id="rId10" Type="http://schemas.openxmlformats.org/officeDocument/2006/relationships/hyperlink" Target="http://t.co/IW6gTTRoAA" TargetMode="External"/><Relationship Id="rId397" Type="http://schemas.openxmlformats.org/officeDocument/2006/relationships/hyperlink" Target="https://pbs.twimg.com/profile_banners/53810249/1448487599" TargetMode="External"/><Relationship Id="rId2078" Type="http://schemas.openxmlformats.org/officeDocument/2006/relationships/hyperlink" Target="https://twitter.com/dct_ihjc" TargetMode="External"/><Relationship Id="rId257" Type="http://schemas.openxmlformats.org/officeDocument/2006/relationships/hyperlink" Target="https://t.co/p4hYw4UAVz" TargetMode="External"/><Relationship Id="rId464" Type="http://schemas.openxmlformats.org/officeDocument/2006/relationships/hyperlink" Target="https://pbs.twimg.com/profile_banners/37754656/1354307317" TargetMode="External"/><Relationship Id="rId1094" Type="http://schemas.openxmlformats.org/officeDocument/2006/relationships/hyperlink" Target="http://abs.twimg.com/images/themes/theme4/bg.gif" TargetMode="External"/><Relationship Id="rId117" Type="http://schemas.openxmlformats.org/officeDocument/2006/relationships/hyperlink" Target="https://t.co/XA3JxL5oCk" TargetMode="External"/><Relationship Id="rId671" Type="http://schemas.openxmlformats.org/officeDocument/2006/relationships/hyperlink" Target="http://pbs.twimg.com/profile_background_images/378800000052276512/b5f61f9330f736b60ba9b9e58b67bf53.jpeg" TargetMode="External"/><Relationship Id="rId769" Type="http://schemas.openxmlformats.org/officeDocument/2006/relationships/hyperlink" Target="http://abs.twimg.com/images/themes/theme1/bg.png" TargetMode="External"/><Relationship Id="rId976" Type="http://schemas.openxmlformats.org/officeDocument/2006/relationships/hyperlink" Target="http://abs.twimg.com/images/themes/theme1/bg.png" TargetMode="External"/><Relationship Id="rId1399" Type="http://schemas.openxmlformats.org/officeDocument/2006/relationships/hyperlink" Target="http://pbs.twimg.com/profile_images/659186745066414080/Hib3M6vb_normal.jpg" TargetMode="External"/><Relationship Id="rId324" Type="http://schemas.openxmlformats.org/officeDocument/2006/relationships/hyperlink" Target="https://pbs.twimg.com/profile_banners/22988315/1437678064" TargetMode="External"/><Relationship Id="rId531" Type="http://schemas.openxmlformats.org/officeDocument/2006/relationships/hyperlink" Target="https://pbs.twimg.com/profile_banners/768870864/1421678005" TargetMode="External"/><Relationship Id="rId629" Type="http://schemas.openxmlformats.org/officeDocument/2006/relationships/hyperlink" Target="https://pbs.twimg.com/profile_banners/47666896/1398259436" TargetMode="External"/><Relationship Id="rId1161" Type="http://schemas.openxmlformats.org/officeDocument/2006/relationships/hyperlink" Target="http://pbs.twimg.com/profile_images/378800000194427531/11d1ff7e53d3f7db6148da4e42a48e01_normal.jpeg" TargetMode="External"/><Relationship Id="rId1259" Type="http://schemas.openxmlformats.org/officeDocument/2006/relationships/hyperlink" Target="http://pbs.twimg.com/profile_images/637026241036443648/tl05ngV1_normal.jpg" TargetMode="External"/><Relationship Id="rId1466" Type="http://schemas.openxmlformats.org/officeDocument/2006/relationships/hyperlink" Target="http://pbs.twimg.com/profile_images/487406679001026560/pubQUS9Z_normal.jpeg" TargetMode="External"/><Relationship Id="rId2005" Type="http://schemas.openxmlformats.org/officeDocument/2006/relationships/hyperlink" Target="https://twitter.com/brendont23" TargetMode="External"/><Relationship Id="rId836" Type="http://schemas.openxmlformats.org/officeDocument/2006/relationships/hyperlink" Target="http://abs.twimg.com/images/themes/theme1/bg.png" TargetMode="External"/><Relationship Id="rId1021" Type="http://schemas.openxmlformats.org/officeDocument/2006/relationships/hyperlink" Target="http://abs.twimg.com/images/themes/theme1/bg.png" TargetMode="External"/><Relationship Id="rId1119" Type="http://schemas.openxmlformats.org/officeDocument/2006/relationships/hyperlink" Target="http://abs.twimg.com/images/themes/theme17/bg.gif" TargetMode="External"/><Relationship Id="rId1673" Type="http://schemas.openxmlformats.org/officeDocument/2006/relationships/hyperlink" Target="https://twitter.com/beachrdyfitness" TargetMode="External"/><Relationship Id="rId1880" Type="http://schemas.openxmlformats.org/officeDocument/2006/relationships/hyperlink" Target="https://twitter.com/internalmed_ok" TargetMode="External"/><Relationship Id="rId1978" Type="http://schemas.openxmlformats.org/officeDocument/2006/relationships/hyperlink" Target="https://twitter.com/totaltrafficmco" TargetMode="External"/><Relationship Id="rId903" Type="http://schemas.openxmlformats.org/officeDocument/2006/relationships/hyperlink" Target="http://abs.twimg.com/images/themes/theme1/bg.png" TargetMode="External"/><Relationship Id="rId1326" Type="http://schemas.openxmlformats.org/officeDocument/2006/relationships/hyperlink" Target="http://pbs.twimg.com/profile_images/498081900544532480/zYuVqkjg_normal.jpeg" TargetMode="External"/><Relationship Id="rId1533" Type="http://schemas.openxmlformats.org/officeDocument/2006/relationships/hyperlink" Target="http://pbs.twimg.com/profile_images/615567406631530496/Vs_v8vWZ_normal.jpg" TargetMode="External"/><Relationship Id="rId1740" Type="http://schemas.openxmlformats.org/officeDocument/2006/relationships/hyperlink" Target="https://twitter.com/debbie_long_1" TargetMode="External"/><Relationship Id="rId32" Type="http://schemas.openxmlformats.org/officeDocument/2006/relationships/hyperlink" Target="http://t.co/Vlx9l34ajv" TargetMode="External"/><Relationship Id="rId1600" Type="http://schemas.openxmlformats.org/officeDocument/2006/relationships/hyperlink" Target="http://pbs.twimg.com/profile_images/651540721908912128/FzjwKhpu_normal.jpg" TargetMode="External"/><Relationship Id="rId1838" Type="http://schemas.openxmlformats.org/officeDocument/2006/relationships/hyperlink" Target="https://twitter.com/danii211" TargetMode="External"/><Relationship Id="rId181" Type="http://schemas.openxmlformats.org/officeDocument/2006/relationships/hyperlink" Target="https://t.co/qUBPWdaC33" TargetMode="External"/><Relationship Id="rId1905" Type="http://schemas.openxmlformats.org/officeDocument/2006/relationships/hyperlink" Target="https://twitter.com/_stevefox_" TargetMode="External"/><Relationship Id="rId279" Type="http://schemas.openxmlformats.org/officeDocument/2006/relationships/hyperlink" Target="http://t.co/sO525MFFHB" TargetMode="External"/><Relationship Id="rId486" Type="http://schemas.openxmlformats.org/officeDocument/2006/relationships/hyperlink" Target="https://pbs.twimg.com/profile_banners/1344919338/1440002250" TargetMode="External"/><Relationship Id="rId693" Type="http://schemas.openxmlformats.org/officeDocument/2006/relationships/hyperlink" Target="http://abs.twimg.com/images/themes/theme1/bg.png" TargetMode="External"/><Relationship Id="rId139" Type="http://schemas.openxmlformats.org/officeDocument/2006/relationships/hyperlink" Target="https://t.co/10Xt8vyPc3" TargetMode="External"/><Relationship Id="rId346" Type="http://schemas.openxmlformats.org/officeDocument/2006/relationships/hyperlink" Target="https://pbs.twimg.com/profile_banners/743741660/1428954259" TargetMode="External"/><Relationship Id="rId553" Type="http://schemas.openxmlformats.org/officeDocument/2006/relationships/hyperlink" Target="https://pbs.twimg.com/profile_banners/885008287/1350595892" TargetMode="External"/><Relationship Id="rId760" Type="http://schemas.openxmlformats.org/officeDocument/2006/relationships/hyperlink" Target="http://abs.twimg.com/images/themes/theme7/bg.gif" TargetMode="External"/><Relationship Id="rId998" Type="http://schemas.openxmlformats.org/officeDocument/2006/relationships/hyperlink" Target="http://pbs.twimg.com/profile_background_images/673662916/3a044510615931560f49a14a190ff36a.jpeg" TargetMode="External"/><Relationship Id="rId1183" Type="http://schemas.openxmlformats.org/officeDocument/2006/relationships/hyperlink" Target="http://pbs.twimg.com/profile_images/627109243691249664/T8R35iYY_normal.jpg" TargetMode="External"/><Relationship Id="rId1390" Type="http://schemas.openxmlformats.org/officeDocument/2006/relationships/hyperlink" Target="http://pbs.twimg.com/profile_images/378800000535794515/e05dcc5f1c8ce367da8be1b32cffae37_normal.png" TargetMode="External"/><Relationship Id="rId2027" Type="http://schemas.openxmlformats.org/officeDocument/2006/relationships/hyperlink" Target="https://twitter.com/1abpainter1" TargetMode="External"/><Relationship Id="rId206" Type="http://schemas.openxmlformats.org/officeDocument/2006/relationships/hyperlink" Target="https://t.co/AT2lYbxme3" TargetMode="External"/><Relationship Id="rId413" Type="http://schemas.openxmlformats.org/officeDocument/2006/relationships/hyperlink" Target="https://pbs.twimg.com/profile_banners/1643136757/1379177594" TargetMode="External"/><Relationship Id="rId858" Type="http://schemas.openxmlformats.org/officeDocument/2006/relationships/hyperlink" Target="http://pbs.twimg.com/profile_background_images/328838378/websitebackground.jpg" TargetMode="External"/><Relationship Id="rId1043" Type="http://schemas.openxmlformats.org/officeDocument/2006/relationships/hyperlink" Target="http://abs.twimg.com/images/themes/theme1/bg.png" TargetMode="External"/><Relationship Id="rId1488" Type="http://schemas.openxmlformats.org/officeDocument/2006/relationships/hyperlink" Target="http://pbs.twimg.com/profile_images/687061635924529152/pgaLBOQF_normal.png" TargetMode="External"/><Relationship Id="rId1695" Type="http://schemas.openxmlformats.org/officeDocument/2006/relationships/hyperlink" Target="https://twitter.com/gjquesenberry" TargetMode="External"/><Relationship Id="rId620" Type="http://schemas.openxmlformats.org/officeDocument/2006/relationships/hyperlink" Target="https://pbs.twimg.com/profile_banners/206805411/1445277064" TargetMode="External"/><Relationship Id="rId718" Type="http://schemas.openxmlformats.org/officeDocument/2006/relationships/hyperlink" Target="http://pbs.twimg.com/profile_background_images/729485427/c79d36c405ffb16286be691027972586.jpeg" TargetMode="External"/><Relationship Id="rId925" Type="http://schemas.openxmlformats.org/officeDocument/2006/relationships/hyperlink" Target="http://abs.twimg.com/images/themes/theme1/bg.png" TargetMode="External"/><Relationship Id="rId1250" Type="http://schemas.openxmlformats.org/officeDocument/2006/relationships/hyperlink" Target="http://pbs.twimg.com/profile_images/378800000635471052/7944136bb0f1412857001e225582332e_normal.jpeg" TargetMode="External"/><Relationship Id="rId1348" Type="http://schemas.openxmlformats.org/officeDocument/2006/relationships/hyperlink" Target="http://pbs.twimg.com/profile_images/587347157511905280/8gkcKu3G_normal.jpg" TargetMode="External"/><Relationship Id="rId1555" Type="http://schemas.openxmlformats.org/officeDocument/2006/relationships/hyperlink" Target="http://pbs.twimg.com/profile_images/682224340490784768/dVazzGfp_normal.jpg" TargetMode="External"/><Relationship Id="rId1762" Type="http://schemas.openxmlformats.org/officeDocument/2006/relationships/hyperlink" Target="https://twitter.com/92zew" TargetMode="External"/><Relationship Id="rId1110" Type="http://schemas.openxmlformats.org/officeDocument/2006/relationships/hyperlink" Target="http://pbs.twimg.com/profile_background_images/378800000105470675/f4f952a809f3c2c2543ff828e7cf2b3a.jpeg" TargetMode="External"/><Relationship Id="rId1208" Type="http://schemas.openxmlformats.org/officeDocument/2006/relationships/hyperlink" Target="http://pbs.twimg.com/profile_images/430600723491872768/VkY7cJ0D_normal.png" TargetMode="External"/><Relationship Id="rId1415" Type="http://schemas.openxmlformats.org/officeDocument/2006/relationships/hyperlink" Target="http://pbs.twimg.com/profile_images/692554821904240647/JwlRsnVM_normal.jpg" TargetMode="External"/><Relationship Id="rId54" Type="http://schemas.openxmlformats.org/officeDocument/2006/relationships/hyperlink" Target="http://t.co/fBXqt1Bkxm" TargetMode="External"/><Relationship Id="rId1622" Type="http://schemas.openxmlformats.org/officeDocument/2006/relationships/hyperlink" Target="http://pbs.twimg.com/profile_images/692721539880349696/1RSonQWA_normal.jpg" TargetMode="External"/><Relationship Id="rId1927" Type="http://schemas.openxmlformats.org/officeDocument/2006/relationships/hyperlink" Target="https://twitter.com/nmjobconnecter" TargetMode="External"/><Relationship Id="rId2091" Type="http://schemas.openxmlformats.org/officeDocument/2006/relationships/hyperlink" Target="https://twitter.com/lalo_fohunnid" TargetMode="External"/><Relationship Id="rId270" Type="http://schemas.openxmlformats.org/officeDocument/2006/relationships/hyperlink" Target="http://t.co/eA0T7feZbh" TargetMode="External"/><Relationship Id="rId130" Type="http://schemas.openxmlformats.org/officeDocument/2006/relationships/hyperlink" Target="http://t.co/axmZ2b0wzY" TargetMode="External"/><Relationship Id="rId368" Type="http://schemas.openxmlformats.org/officeDocument/2006/relationships/hyperlink" Target="https://pbs.twimg.com/profile_banners/49921943/1452980906" TargetMode="External"/><Relationship Id="rId575" Type="http://schemas.openxmlformats.org/officeDocument/2006/relationships/hyperlink" Target="https://pbs.twimg.com/profile_banners/4258613960/1447693235" TargetMode="External"/><Relationship Id="rId782" Type="http://schemas.openxmlformats.org/officeDocument/2006/relationships/hyperlink" Target="http://pbs.twimg.com/profile_background_images/646001548/z4og1jji83tcqepa8pa6.jpeg" TargetMode="External"/><Relationship Id="rId2049" Type="http://schemas.openxmlformats.org/officeDocument/2006/relationships/hyperlink" Target="https://twitter.com/territoryokc" TargetMode="External"/><Relationship Id="rId228" Type="http://schemas.openxmlformats.org/officeDocument/2006/relationships/hyperlink" Target="http://t.co/M7Ngdhp1gc" TargetMode="External"/><Relationship Id="rId435" Type="http://schemas.openxmlformats.org/officeDocument/2006/relationships/hyperlink" Target="https://pbs.twimg.com/profile_banners/4727748526/1452448702" TargetMode="External"/><Relationship Id="rId642" Type="http://schemas.openxmlformats.org/officeDocument/2006/relationships/hyperlink" Target="https://pbs.twimg.com/profile_banners/2936364564/1450730998" TargetMode="External"/><Relationship Id="rId1065" Type="http://schemas.openxmlformats.org/officeDocument/2006/relationships/hyperlink" Target="http://abs.twimg.com/images/themes/theme17/bg.gif" TargetMode="External"/><Relationship Id="rId1272" Type="http://schemas.openxmlformats.org/officeDocument/2006/relationships/hyperlink" Target="http://pbs.twimg.com/profile_images/2263449000/photo_normal.jpg" TargetMode="External"/><Relationship Id="rId2116" Type="http://schemas.openxmlformats.org/officeDocument/2006/relationships/hyperlink" Target="https://twitter.com/cindyevans42" TargetMode="External"/><Relationship Id="rId502" Type="http://schemas.openxmlformats.org/officeDocument/2006/relationships/hyperlink" Target="https://pbs.twimg.com/profile_banners/1577528576/1449079637" TargetMode="External"/><Relationship Id="rId947" Type="http://schemas.openxmlformats.org/officeDocument/2006/relationships/hyperlink" Target="http://abs.twimg.com/images/themes/theme1/bg.png" TargetMode="External"/><Relationship Id="rId1132" Type="http://schemas.openxmlformats.org/officeDocument/2006/relationships/hyperlink" Target="http://pbs.twimg.com/profile_background_images/668352918/0a60b69310148033ead4082dfd279764.jpeg" TargetMode="External"/><Relationship Id="rId1577" Type="http://schemas.openxmlformats.org/officeDocument/2006/relationships/hyperlink" Target="http://pbs.twimg.com/profile_images/678961014071627776/3P4P0GU-_normal.jpg" TargetMode="External"/><Relationship Id="rId1784" Type="http://schemas.openxmlformats.org/officeDocument/2006/relationships/hyperlink" Target="https://twitter.com/griffinbellah" TargetMode="External"/><Relationship Id="rId1991" Type="http://schemas.openxmlformats.org/officeDocument/2006/relationships/hyperlink" Target="https://twitter.com/brs3_" TargetMode="External"/><Relationship Id="rId76" Type="http://schemas.openxmlformats.org/officeDocument/2006/relationships/hyperlink" Target="http://t.co/HIaPXPriJD" TargetMode="External"/><Relationship Id="rId807" Type="http://schemas.openxmlformats.org/officeDocument/2006/relationships/hyperlink" Target="http://abs.twimg.com/images/themes/theme1/bg.png" TargetMode="External"/><Relationship Id="rId1437" Type="http://schemas.openxmlformats.org/officeDocument/2006/relationships/hyperlink" Target="http://pbs.twimg.com/profile_images/571004323740393472/UshbPf5K_normal.jpeg" TargetMode="External"/><Relationship Id="rId1644" Type="http://schemas.openxmlformats.org/officeDocument/2006/relationships/hyperlink" Target="https://twitter.com/roadtripexplore" TargetMode="External"/><Relationship Id="rId1851" Type="http://schemas.openxmlformats.org/officeDocument/2006/relationships/hyperlink" Target="https://twitter.com/donteinferno79" TargetMode="External"/><Relationship Id="rId1504" Type="http://schemas.openxmlformats.org/officeDocument/2006/relationships/hyperlink" Target="http://pbs.twimg.com/profile_images/671785488055795713/spnjXAN4_normal.jpg" TargetMode="External"/><Relationship Id="rId1711" Type="http://schemas.openxmlformats.org/officeDocument/2006/relationships/hyperlink" Target="https://twitter.com/lalodagach" TargetMode="External"/><Relationship Id="rId1949" Type="http://schemas.openxmlformats.org/officeDocument/2006/relationships/hyperlink" Target="https://twitter.com/nuascannan" TargetMode="External"/><Relationship Id="rId292" Type="http://schemas.openxmlformats.org/officeDocument/2006/relationships/hyperlink" Target="https://pbs.twimg.com/profile_banners/19709040/1453302919" TargetMode="External"/><Relationship Id="rId1809" Type="http://schemas.openxmlformats.org/officeDocument/2006/relationships/hyperlink" Target="https://twitter.com/iembot_meg" TargetMode="External"/><Relationship Id="rId597" Type="http://schemas.openxmlformats.org/officeDocument/2006/relationships/hyperlink" Target="https://pbs.twimg.com/profile_banners/320048340/1389308552" TargetMode="External"/><Relationship Id="rId152" Type="http://schemas.openxmlformats.org/officeDocument/2006/relationships/hyperlink" Target="http://t.co/e5XfmM4SGV" TargetMode="External"/><Relationship Id="rId457" Type="http://schemas.openxmlformats.org/officeDocument/2006/relationships/hyperlink" Target="https://pbs.twimg.com/profile_banners/2242618897/1439572497" TargetMode="External"/><Relationship Id="rId1087" Type="http://schemas.openxmlformats.org/officeDocument/2006/relationships/hyperlink" Target="http://abs.twimg.com/images/themes/theme1/bg.png" TargetMode="External"/><Relationship Id="rId1294" Type="http://schemas.openxmlformats.org/officeDocument/2006/relationships/hyperlink" Target="http://pbs.twimg.com/profile_images/650336076339482624/rkeMd_16_normal.jpg" TargetMode="External"/><Relationship Id="rId2040" Type="http://schemas.openxmlformats.org/officeDocument/2006/relationships/hyperlink" Target="https://twitter.com/savingplaces" TargetMode="External"/><Relationship Id="rId2138" Type="http://schemas.openxmlformats.org/officeDocument/2006/relationships/printerSettings" Target="../printerSettings/printerSettings2.bin"/><Relationship Id="rId664" Type="http://schemas.openxmlformats.org/officeDocument/2006/relationships/hyperlink" Target="https://pbs.twimg.com/profile_banners/81446644/1412688082" TargetMode="External"/><Relationship Id="rId871" Type="http://schemas.openxmlformats.org/officeDocument/2006/relationships/hyperlink" Target="http://pbs.twimg.com/profile_background_images/437745515753504770/2sUQIdeU.jpeg" TargetMode="External"/><Relationship Id="rId969" Type="http://schemas.openxmlformats.org/officeDocument/2006/relationships/hyperlink" Target="http://pbs.twimg.com/profile_background_images/356505669/x2_6035908.png" TargetMode="External"/><Relationship Id="rId1599" Type="http://schemas.openxmlformats.org/officeDocument/2006/relationships/hyperlink" Target="http://pbs.twimg.com/profile_images/2479397196/kxterk9wljdi4mbciegz_normal.jpeg" TargetMode="External"/><Relationship Id="rId317" Type="http://schemas.openxmlformats.org/officeDocument/2006/relationships/hyperlink" Target="https://pbs.twimg.com/profile_banners/636443556/1432777862" TargetMode="External"/><Relationship Id="rId524" Type="http://schemas.openxmlformats.org/officeDocument/2006/relationships/hyperlink" Target="https://pbs.twimg.com/profile_banners/96829836/1412353651" TargetMode="External"/><Relationship Id="rId731" Type="http://schemas.openxmlformats.org/officeDocument/2006/relationships/hyperlink" Target="http://pbs.twimg.com/profile_background_images/378800000101847049/7926d4be066e6ecb9c83d0749b39a9a5.jpeg" TargetMode="External"/><Relationship Id="rId1154" Type="http://schemas.openxmlformats.org/officeDocument/2006/relationships/hyperlink" Target="http://pbs.twimg.com/profile_images/686707166208593920/PWoB2RnK_normal.jpg" TargetMode="External"/><Relationship Id="rId1361" Type="http://schemas.openxmlformats.org/officeDocument/2006/relationships/hyperlink" Target="http://pbs.twimg.com/profile_images/686206512151199744/d2b1kPCp_normal.jpg" TargetMode="External"/><Relationship Id="rId1459" Type="http://schemas.openxmlformats.org/officeDocument/2006/relationships/hyperlink" Target="http://pbs.twimg.com/profile_images/640064827004612608/GFAh_rat_normal.jpg" TargetMode="External"/><Relationship Id="rId98" Type="http://schemas.openxmlformats.org/officeDocument/2006/relationships/hyperlink" Target="http://t.co/naJtL0mM8S" TargetMode="External"/><Relationship Id="rId829" Type="http://schemas.openxmlformats.org/officeDocument/2006/relationships/hyperlink" Target="http://abs.twimg.com/images/themes/theme1/bg.png" TargetMode="External"/><Relationship Id="rId1014" Type="http://schemas.openxmlformats.org/officeDocument/2006/relationships/hyperlink" Target="http://pbs.twimg.com/profile_background_images/590907223758372864/hj5xdzIR.jpg" TargetMode="External"/><Relationship Id="rId1221" Type="http://schemas.openxmlformats.org/officeDocument/2006/relationships/hyperlink" Target="http://pbs.twimg.com/profile_images/3427064722/33b4da2b69e7fc83aa53be67532e105c_normal.jpeg" TargetMode="External"/><Relationship Id="rId1666" Type="http://schemas.openxmlformats.org/officeDocument/2006/relationships/hyperlink" Target="https://twitter.com/alexandraeardle" TargetMode="External"/><Relationship Id="rId1873" Type="http://schemas.openxmlformats.org/officeDocument/2006/relationships/hyperlink" Target="https://twitter.com/swardarch" TargetMode="External"/><Relationship Id="rId1319" Type="http://schemas.openxmlformats.org/officeDocument/2006/relationships/hyperlink" Target="http://pbs.twimg.com/profile_images/685964782168600576/pMG_dRaK_normal.jpg" TargetMode="External"/><Relationship Id="rId1526" Type="http://schemas.openxmlformats.org/officeDocument/2006/relationships/hyperlink" Target="http://pbs.twimg.com/profile_images/676784597275836416/QyCw1zhR_normal.png" TargetMode="External"/><Relationship Id="rId1733" Type="http://schemas.openxmlformats.org/officeDocument/2006/relationships/hyperlink" Target="https://twitter.com/artistlr" TargetMode="External"/><Relationship Id="rId1940" Type="http://schemas.openxmlformats.org/officeDocument/2006/relationships/hyperlink" Target="https://twitter.com/dustign" TargetMode="External"/><Relationship Id="rId25" Type="http://schemas.openxmlformats.org/officeDocument/2006/relationships/hyperlink" Target="http://t.co/NpMxYYitsb" TargetMode="External"/><Relationship Id="rId1800" Type="http://schemas.openxmlformats.org/officeDocument/2006/relationships/hyperlink" Target="https://twitter.com/ilovejunksilver" TargetMode="External"/><Relationship Id="rId174" Type="http://schemas.openxmlformats.org/officeDocument/2006/relationships/hyperlink" Target="https://t.co/gX7sNvEmZU" TargetMode="External"/><Relationship Id="rId381" Type="http://schemas.openxmlformats.org/officeDocument/2006/relationships/hyperlink" Target="https://pbs.twimg.com/profile_banners/769755342/1440615764" TargetMode="External"/><Relationship Id="rId2062" Type="http://schemas.openxmlformats.org/officeDocument/2006/relationships/hyperlink" Target="https://twitter.com/cititrendsjobs" TargetMode="External"/><Relationship Id="rId241" Type="http://schemas.openxmlformats.org/officeDocument/2006/relationships/hyperlink" Target="http://t.co/gKoh0iCUH9" TargetMode="External"/><Relationship Id="rId479" Type="http://schemas.openxmlformats.org/officeDocument/2006/relationships/hyperlink" Target="https://pbs.twimg.com/profile_banners/550701400/1446001264" TargetMode="External"/><Relationship Id="rId686" Type="http://schemas.openxmlformats.org/officeDocument/2006/relationships/hyperlink" Target="http://pbs.twimg.com/profile_background_images/550704654686773248/G3ejDY8f.png" TargetMode="External"/><Relationship Id="rId893" Type="http://schemas.openxmlformats.org/officeDocument/2006/relationships/hyperlink" Target="http://abs.twimg.com/images/themes/theme1/bg.png" TargetMode="External"/><Relationship Id="rId339" Type="http://schemas.openxmlformats.org/officeDocument/2006/relationships/hyperlink" Target="https://pbs.twimg.com/profile_banners/467648199/1399372494" TargetMode="External"/><Relationship Id="rId546" Type="http://schemas.openxmlformats.org/officeDocument/2006/relationships/hyperlink" Target="https://pbs.twimg.com/profile_banners/20616753/1379175069" TargetMode="External"/><Relationship Id="rId753" Type="http://schemas.openxmlformats.org/officeDocument/2006/relationships/hyperlink" Target="http://pbs.twimg.com/profile_background_images/433738326386831360/fb3CSTqQ.png" TargetMode="External"/><Relationship Id="rId1176" Type="http://schemas.openxmlformats.org/officeDocument/2006/relationships/hyperlink" Target="http://pbs.twimg.com/profile_images/431595824863129600/nlsk3umW_normal.jpeg" TargetMode="External"/><Relationship Id="rId1383" Type="http://schemas.openxmlformats.org/officeDocument/2006/relationships/hyperlink" Target="http://pbs.twimg.com/profile_images/485939417677197312/D_l3A8mR_normal.png" TargetMode="External"/><Relationship Id="rId101" Type="http://schemas.openxmlformats.org/officeDocument/2006/relationships/hyperlink" Target="http://t.co/85Gc7QBNru" TargetMode="External"/><Relationship Id="rId406" Type="http://schemas.openxmlformats.org/officeDocument/2006/relationships/hyperlink" Target="https://pbs.twimg.com/profile_banners/4591375948/1450977451" TargetMode="External"/><Relationship Id="rId960" Type="http://schemas.openxmlformats.org/officeDocument/2006/relationships/hyperlink" Target="http://abs.twimg.com/images/themes/theme1/bg.png" TargetMode="External"/><Relationship Id="rId1036" Type="http://schemas.openxmlformats.org/officeDocument/2006/relationships/hyperlink" Target="http://abs.twimg.com/images/themes/theme1/bg.png" TargetMode="External"/><Relationship Id="rId1243" Type="http://schemas.openxmlformats.org/officeDocument/2006/relationships/hyperlink" Target="http://pbs.twimg.com/profile_images/688857368801574912/qicGFA8G_normal.jpg" TargetMode="External"/><Relationship Id="rId1590" Type="http://schemas.openxmlformats.org/officeDocument/2006/relationships/hyperlink" Target="http://pbs.twimg.com/profile_images/547131818843983872/ZlDfy__L_normal.png" TargetMode="External"/><Relationship Id="rId1688" Type="http://schemas.openxmlformats.org/officeDocument/2006/relationships/hyperlink" Target="https://twitter.com/bourdain" TargetMode="External"/><Relationship Id="rId1895" Type="http://schemas.openxmlformats.org/officeDocument/2006/relationships/hyperlink" Target="https://twitter.com/emilystinson94" TargetMode="External"/><Relationship Id="rId613" Type="http://schemas.openxmlformats.org/officeDocument/2006/relationships/hyperlink" Target="https://pbs.twimg.com/profile_banners/2870475259/1430619279" TargetMode="External"/><Relationship Id="rId820" Type="http://schemas.openxmlformats.org/officeDocument/2006/relationships/hyperlink" Target="http://pbs.twimg.com/profile_background_images/561514024/NWS_twitterbackground.jpg" TargetMode="External"/><Relationship Id="rId918" Type="http://schemas.openxmlformats.org/officeDocument/2006/relationships/hyperlink" Target="http://abs.twimg.com/images/themes/theme1/bg.png" TargetMode="External"/><Relationship Id="rId1450" Type="http://schemas.openxmlformats.org/officeDocument/2006/relationships/hyperlink" Target="http://pbs.twimg.com/profile_images/557636235963813888/KtMGKkKV_normal.png" TargetMode="External"/><Relationship Id="rId1548" Type="http://schemas.openxmlformats.org/officeDocument/2006/relationships/hyperlink" Target="http://pbs.twimg.com/profile_images/570286275145527296/RWbyYlRO_normal.jpeg" TargetMode="External"/><Relationship Id="rId1755" Type="http://schemas.openxmlformats.org/officeDocument/2006/relationships/hyperlink" Target="https://twitter.com/weefy58" TargetMode="External"/><Relationship Id="rId1103" Type="http://schemas.openxmlformats.org/officeDocument/2006/relationships/hyperlink" Target="http://pbs.twimg.com/profile_background_images/378800000101716305/5a5425719f6e87bc011e7caab7b1728e.jpeg" TargetMode="External"/><Relationship Id="rId1310" Type="http://schemas.openxmlformats.org/officeDocument/2006/relationships/hyperlink" Target="http://pbs.twimg.com/profile_images/378800000698859151/8a7dca7b7ab318e0ed5587075d46c52c_normal.jpeg" TargetMode="External"/><Relationship Id="rId1408" Type="http://schemas.openxmlformats.org/officeDocument/2006/relationships/hyperlink" Target="http://pbs.twimg.com/profile_images/691597411957891072/bvoaSIsI_normal.jpg" TargetMode="External"/><Relationship Id="rId1962" Type="http://schemas.openxmlformats.org/officeDocument/2006/relationships/hyperlink" Target="https://twitter.com/whalewisdom" TargetMode="External"/><Relationship Id="rId47" Type="http://schemas.openxmlformats.org/officeDocument/2006/relationships/hyperlink" Target="http://t.co/pm1vsgMboP" TargetMode="External"/><Relationship Id="rId1615" Type="http://schemas.openxmlformats.org/officeDocument/2006/relationships/hyperlink" Target="http://pbs.twimg.com/profile_images/684065224916336640/ZKrfU8wP_normal.jpg" TargetMode="External"/><Relationship Id="rId1822" Type="http://schemas.openxmlformats.org/officeDocument/2006/relationships/hyperlink" Target="https://twitter.com/thedavisnews" TargetMode="External"/><Relationship Id="rId196" Type="http://schemas.openxmlformats.org/officeDocument/2006/relationships/hyperlink" Target="https://t.co/XE25znGHSD" TargetMode="External"/><Relationship Id="rId2084" Type="http://schemas.openxmlformats.org/officeDocument/2006/relationships/hyperlink" Target="https://twitter.com/nyvygodoqag" TargetMode="External"/><Relationship Id="rId263" Type="http://schemas.openxmlformats.org/officeDocument/2006/relationships/hyperlink" Target="https://t.co/j6ev921Iri" TargetMode="External"/><Relationship Id="rId470" Type="http://schemas.openxmlformats.org/officeDocument/2006/relationships/hyperlink" Target="https://pbs.twimg.com/profile_banners/3111892924/1450295584" TargetMode="External"/><Relationship Id="rId123" Type="http://schemas.openxmlformats.org/officeDocument/2006/relationships/hyperlink" Target="https://t.co/95u2oUteM9" TargetMode="External"/><Relationship Id="rId330" Type="http://schemas.openxmlformats.org/officeDocument/2006/relationships/hyperlink" Target="https://pbs.twimg.com/profile_banners/309228488/1453397869" TargetMode="External"/><Relationship Id="rId568" Type="http://schemas.openxmlformats.org/officeDocument/2006/relationships/hyperlink" Target="https://pbs.twimg.com/profile_banners/336384367/1453568746" TargetMode="External"/><Relationship Id="rId775" Type="http://schemas.openxmlformats.org/officeDocument/2006/relationships/hyperlink" Target="http://pbs.twimg.com/profile_background_images/437875367617900545/vyHWFG-E.jpeg" TargetMode="External"/><Relationship Id="rId982" Type="http://schemas.openxmlformats.org/officeDocument/2006/relationships/hyperlink" Target="http://pbs.twimg.com/profile_background_images/539348714/LOCAL15HD.jpg" TargetMode="External"/><Relationship Id="rId1198" Type="http://schemas.openxmlformats.org/officeDocument/2006/relationships/hyperlink" Target="http://abs.twimg.com/sticky/default_profile_images/default_profile_5_normal.png" TargetMode="External"/><Relationship Id="rId2011" Type="http://schemas.openxmlformats.org/officeDocument/2006/relationships/hyperlink" Target="https://twitter.com/linkedin" TargetMode="External"/><Relationship Id="rId428" Type="http://schemas.openxmlformats.org/officeDocument/2006/relationships/hyperlink" Target="https://pbs.twimg.com/profile_banners/542291870/1437193975" TargetMode="External"/><Relationship Id="rId635" Type="http://schemas.openxmlformats.org/officeDocument/2006/relationships/hyperlink" Target="https://pbs.twimg.com/profile_banners/2557737722/1425314903" TargetMode="External"/><Relationship Id="rId842" Type="http://schemas.openxmlformats.org/officeDocument/2006/relationships/hyperlink" Target="http://abs.twimg.com/images/themes/theme1/bg.png" TargetMode="External"/><Relationship Id="rId1058" Type="http://schemas.openxmlformats.org/officeDocument/2006/relationships/hyperlink" Target="http://pbs.twimg.com/profile_background_images/134381596/aiccmsite.jpg" TargetMode="External"/><Relationship Id="rId1265" Type="http://schemas.openxmlformats.org/officeDocument/2006/relationships/hyperlink" Target="http://pbs.twimg.com/profile_images/692081747954122752/4jqhHmbE_normal.jpg" TargetMode="External"/><Relationship Id="rId1472" Type="http://schemas.openxmlformats.org/officeDocument/2006/relationships/hyperlink" Target="http://pbs.twimg.com/profile_images/686766455061258240/MYNqZh5W_normal.jpg" TargetMode="External"/><Relationship Id="rId2109" Type="http://schemas.openxmlformats.org/officeDocument/2006/relationships/hyperlink" Target="https://twitter.com/laurirottmayer" TargetMode="External"/><Relationship Id="rId702" Type="http://schemas.openxmlformats.org/officeDocument/2006/relationships/hyperlink" Target="http://abs.twimg.com/images/themes/theme1/bg.png" TargetMode="External"/><Relationship Id="rId1125" Type="http://schemas.openxmlformats.org/officeDocument/2006/relationships/hyperlink" Target="http://abs.twimg.com/images/themes/theme9/bg.gif" TargetMode="External"/><Relationship Id="rId1332" Type="http://schemas.openxmlformats.org/officeDocument/2006/relationships/hyperlink" Target="http://pbs.twimg.com/profile_images/664484289338183680/KCvuTPlB_normal.jpg" TargetMode="External"/><Relationship Id="rId1777" Type="http://schemas.openxmlformats.org/officeDocument/2006/relationships/hyperlink" Target="https://twitter.com/f8inmemphis" TargetMode="External"/><Relationship Id="rId1984" Type="http://schemas.openxmlformats.org/officeDocument/2006/relationships/hyperlink" Target="https://twitter.com/timfarley7" TargetMode="External"/><Relationship Id="rId69" Type="http://schemas.openxmlformats.org/officeDocument/2006/relationships/hyperlink" Target="http://t.co/twAYLQKz3S" TargetMode="External"/><Relationship Id="rId1637" Type="http://schemas.openxmlformats.org/officeDocument/2006/relationships/hyperlink" Target="http://pbs.twimg.com/profile_images/669156220771504128/fHMPIbYb_normal.jpg" TargetMode="External"/><Relationship Id="rId1844" Type="http://schemas.openxmlformats.org/officeDocument/2006/relationships/hyperlink" Target="https://twitter.com/melissamonty" TargetMode="External"/><Relationship Id="rId1704" Type="http://schemas.openxmlformats.org/officeDocument/2006/relationships/hyperlink" Target="https://twitter.com/final_deal589" TargetMode="External"/><Relationship Id="rId285" Type="http://schemas.openxmlformats.org/officeDocument/2006/relationships/hyperlink" Target="http://t.co/DxpNKMz3uP" TargetMode="External"/><Relationship Id="rId1911" Type="http://schemas.openxmlformats.org/officeDocument/2006/relationships/hyperlink" Target="https://twitter.com/rlhillrealtor" TargetMode="External"/><Relationship Id="rId492" Type="http://schemas.openxmlformats.org/officeDocument/2006/relationships/hyperlink" Target="https://pbs.twimg.com/profile_banners/2168239484/1453847845" TargetMode="External"/><Relationship Id="rId797" Type="http://schemas.openxmlformats.org/officeDocument/2006/relationships/hyperlink" Target="http://abs.twimg.com/images/themes/theme1/bg.png" TargetMode="External"/><Relationship Id="rId145" Type="http://schemas.openxmlformats.org/officeDocument/2006/relationships/hyperlink" Target="https://t.co/eNii21ZpTL" TargetMode="External"/><Relationship Id="rId352" Type="http://schemas.openxmlformats.org/officeDocument/2006/relationships/hyperlink" Target="https://pbs.twimg.com/profile_banners/2878846470/1414372157" TargetMode="External"/><Relationship Id="rId1287" Type="http://schemas.openxmlformats.org/officeDocument/2006/relationships/hyperlink" Target="http://pbs.twimg.com/profile_images/688678725785796608/kKGQcMfV_normal.jpg" TargetMode="External"/><Relationship Id="rId2033" Type="http://schemas.openxmlformats.org/officeDocument/2006/relationships/hyperlink" Target="https://twitter.com/susanwtva" TargetMode="External"/><Relationship Id="rId212" Type="http://schemas.openxmlformats.org/officeDocument/2006/relationships/hyperlink" Target="http://t.co/WxKJP5hOFx" TargetMode="External"/><Relationship Id="rId657" Type="http://schemas.openxmlformats.org/officeDocument/2006/relationships/hyperlink" Target="https://pbs.twimg.com/profile_banners/2239424418/1386695155" TargetMode="External"/><Relationship Id="rId864" Type="http://schemas.openxmlformats.org/officeDocument/2006/relationships/hyperlink" Target="http://pbs.twimg.com/profile_background_images/378800000082171218/b1d4ab7f31d59bb39ecf444f87c73ebc.jpeg" TargetMode="External"/><Relationship Id="rId1494" Type="http://schemas.openxmlformats.org/officeDocument/2006/relationships/hyperlink" Target="http://pbs.twimg.com/profile_images/670041482699644928/ssP0v-D3_normal.jpg" TargetMode="External"/><Relationship Id="rId1799" Type="http://schemas.openxmlformats.org/officeDocument/2006/relationships/hyperlink" Target="https://twitter.com/yellowshirt321" TargetMode="External"/><Relationship Id="rId2100" Type="http://schemas.openxmlformats.org/officeDocument/2006/relationships/hyperlink" Target="https://twitter.com/ou_wbball" TargetMode="External"/><Relationship Id="rId517" Type="http://schemas.openxmlformats.org/officeDocument/2006/relationships/hyperlink" Target="https://pbs.twimg.com/profile_banners/3224403345/1442228127" TargetMode="External"/><Relationship Id="rId724" Type="http://schemas.openxmlformats.org/officeDocument/2006/relationships/hyperlink" Target="http://abs.twimg.com/images/themes/theme9/bg.gif" TargetMode="External"/><Relationship Id="rId931" Type="http://schemas.openxmlformats.org/officeDocument/2006/relationships/hyperlink" Target="http://abs.twimg.com/images/themes/theme1/bg.png" TargetMode="External"/><Relationship Id="rId1147" Type="http://schemas.openxmlformats.org/officeDocument/2006/relationships/hyperlink" Target="http://pbs.twimg.com/profile_images/445938549171294209/I3eW67fP_normal.jpeg" TargetMode="External"/><Relationship Id="rId1354" Type="http://schemas.openxmlformats.org/officeDocument/2006/relationships/hyperlink" Target="http://pbs.twimg.com/profile_images/692389551872970753/FpRtkDFs_normal.jpg" TargetMode="External"/><Relationship Id="rId1561" Type="http://schemas.openxmlformats.org/officeDocument/2006/relationships/hyperlink" Target="http://pbs.twimg.com/profile_images/494645680946688000/8Q-sLwFu_normal.jpeg" TargetMode="External"/><Relationship Id="rId60" Type="http://schemas.openxmlformats.org/officeDocument/2006/relationships/hyperlink" Target="http://t.co/XS6bGtYA2l" TargetMode="External"/><Relationship Id="rId1007" Type="http://schemas.openxmlformats.org/officeDocument/2006/relationships/hyperlink" Target="http://pbs.twimg.com/profile_background_images/686315594/fed3392af4d2a260c3a12d664342a8fe.png" TargetMode="External"/><Relationship Id="rId1214" Type="http://schemas.openxmlformats.org/officeDocument/2006/relationships/hyperlink" Target="http://pbs.twimg.com/profile_images/677990861867716610/5Hwtfq6q_normal.jpg" TargetMode="External"/><Relationship Id="rId1421" Type="http://schemas.openxmlformats.org/officeDocument/2006/relationships/hyperlink" Target="http://pbs.twimg.com/profile_images/486148827536056321/adX-zXEJ_normal.jpeg" TargetMode="External"/><Relationship Id="rId1659" Type="http://schemas.openxmlformats.org/officeDocument/2006/relationships/hyperlink" Target="https://twitter.com/pearlgirl79" TargetMode="External"/><Relationship Id="rId1866" Type="http://schemas.openxmlformats.org/officeDocument/2006/relationships/hyperlink" Target="https://twitter.com/orlpol32807" TargetMode="External"/><Relationship Id="rId1519" Type="http://schemas.openxmlformats.org/officeDocument/2006/relationships/hyperlink" Target="http://pbs.twimg.com/profile_images/690942272263749632/pKOBp5V3_normal.jpg" TargetMode="External"/><Relationship Id="rId1726" Type="http://schemas.openxmlformats.org/officeDocument/2006/relationships/hyperlink" Target="https://twitter.com/xreckless_" TargetMode="External"/><Relationship Id="rId1933" Type="http://schemas.openxmlformats.org/officeDocument/2006/relationships/hyperlink" Target="https://twitter.com/shaktilila" TargetMode="External"/><Relationship Id="rId18" Type="http://schemas.openxmlformats.org/officeDocument/2006/relationships/hyperlink" Target="https://t.co/kDkpTBZrBz" TargetMode="External"/><Relationship Id="rId167" Type="http://schemas.openxmlformats.org/officeDocument/2006/relationships/hyperlink" Target="https://t.co/t8ynjMyUGr" TargetMode="External"/><Relationship Id="rId374" Type="http://schemas.openxmlformats.org/officeDocument/2006/relationships/hyperlink" Target="https://pbs.twimg.com/profile_banners/716813053/1450229064" TargetMode="External"/><Relationship Id="rId581" Type="http://schemas.openxmlformats.org/officeDocument/2006/relationships/hyperlink" Target="https://pbs.twimg.com/profile_banners/729801120/1398299757" TargetMode="External"/><Relationship Id="rId2055" Type="http://schemas.openxmlformats.org/officeDocument/2006/relationships/hyperlink" Target="https://twitter.com/wisdompdx" TargetMode="External"/><Relationship Id="rId234" Type="http://schemas.openxmlformats.org/officeDocument/2006/relationships/hyperlink" Target="https://t.co/RztXruzumD" TargetMode="External"/><Relationship Id="rId679" Type="http://schemas.openxmlformats.org/officeDocument/2006/relationships/hyperlink" Target="http://abs.twimg.com/images/themes/theme1/bg.png" TargetMode="External"/><Relationship Id="rId886" Type="http://schemas.openxmlformats.org/officeDocument/2006/relationships/hyperlink" Target="http://pbs.twimg.com/profile_background_images/378800000057326351/4e8062512756f55fa7853e0c56a4774c.png" TargetMode="External"/><Relationship Id="rId2" Type="http://schemas.openxmlformats.org/officeDocument/2006/relationships/hyperlink" Target="http://t.co/QyDdVvqCKQ" TargetMode="External"/><Relationship Id="rId441" Type="http://schemas.openxmlformats.org/officeDocument/2006/relationships/hyperlink" Target="https://pbs.twimg.com/profile_banners/4448721501/1449840858" TargetMode="External"/><Relationship Id="rId539" Type="http://schemas.openxmlformats.org/officeDocument/2006/relationships/hyperlink" Target="https://pbs.twimg.com/profile_banners/199348322/1404845317" TargetMode="External"/><Relationship Id="rId746" Type="http://schemas.openxmlformats.org/officeDocument/2006/relationships/hyperlink" Target="http://pbs.twimg.com/profile_background_images/620856652/safw7su8fwumyipqq947.jpeg" TargetMode="External"/><Relationship Id="rId1071" Type="http://schemas.openxmlformats.org/officeDocument/2006/relationships/hyperlink" Target="http://abs.twimg.com/images/themes/theme1/bg.png" TargetMode="External"/><Relationship Id="rId1169" Type="http://schemas.openxmlformats.org/officeDocument/2006/relationships/hyperlink" Target="http://abs.twimg.com/sticky/default_profile_images/default_profile_5_normal.png" TargetMode="External"/><Relationship Id="rId1376" Type="http://schemas.openxmlformats.org/officeDocument/2006/relationships/hyperlink" Target="http://pbs.twimg.com/profile_images/476714979/untitled_normal.bmp" TargetMode="External"/><Relationship Id="rId1583" Type="http://schemas.openxmlformats.org/officeDocument/2006/relationships/hyperlink" Target="http://pbs.twimg.com/profile_images/2438941264/pozkymvcj8r7kmou43y2_normal.jpeg" TargetMode="External"/><Relationship Id="rId2122" Type="http://schemas.openxmlformats.org/officeDocument/2006/relationships/hyperlink" Target="https://twitter.com/goddardcenter" TargetMode="External"/><Relationship Id="rId301" Type="http://schemas.openxmlformats.org/officeDocument/2006/relationships/hyperlink" Target="https://pbs.twimg.com/profile_banners/406717944/1452019865" TargetMode="External"/><Relationship Id="rId953" Type="http://schemas.openxmlformats.org/officeDocument/2006/relationships/hyperlink" Target="http://abs.twimg.com/images/themes/theme1/bg.png" TargetMode="External"/><Relationship Id="rId1029" Type="http://schemas.openxmlformats.org/officeDocument/2006/relationships/hyperlink" Target="http://abs.twimg.com/images/themes/theme1/bg.png" TargetMode="External"/><Relationship Id="rId1236" Type="http://schemas.openxmlformats.org/officeDocument/2006/relationships/hyperlink" Target="http://pbs.twimg.com/profile_images/658705049636368384/FipJXjTV_normal.jpg" TargetMode="External"/><Relationship Id="rId1790" Type="http://schemas.openxmlformats.org/officeDocument/2006/relationships/hyperlink" Target="https://twitter.com/mrturnbow" TargetMode="External"/><Relationship Id="rId1888" Type="http://schemas.openxmlformats.org/officeDocument/2006/relationships/hyperlink" Target="https://twitter.com/ncai1944" TargetMode="External"/><Relationship Id="rId82" Type="http://schemas.openxmlformats.org/officeDocument/2006/relationships/hyperlink" Target="http://t.co/Av66krg0pO" TargetMode="External"/><Relationship Id="rId606" Type="http://schemas.openxmlformats.org/officeDocument/2006/relationships/hyperlink" Target="https://pbs.twimg.com/profile_banners/4646593796/1451010520" TargetMode="External"/><Relationship Id="rId813" Type="http://schemas.openxmlformats.org/officeDocument/2006/relationships/hyperlink" Target="http://abs.twimg.com/images/themes/theme1/bg.png" TargetMode="External"/><Relationship Id="rId1443" Type="http://schemas.openxmlformats.org/officeDocument/2006/relationships/hyperlink" Target="http://pbs.twimg.com/profile_images/650161909388345344/J0QYsanf_normal.jpg" TargetMode="External"/><Relationship Id="rId1650" Type="http://schemas.openxmlformats.org/officeDocument/2006/relationships/hyperlink" Target="https://twitter.com/chicksawecoop" TargetMode="External"/><Relationship Id="rId1748" Type="http://schemas.openxmlformats.org/officeDocument/2006/relationships/hyperlink" Target="https://twitter.com/_ashley_faith_" TargetMode="External"/><Relationship Id="rId1303" Type="http://schemas.openxmlformats.org/officeDocument/2006/relationships/hyperlink" Target="http://pbs.twimg.com/profile_images/378800000441457833/dcf4f9d42a39e8dd8a7edd0fb5719f95_normal.jpeg" TargetMode="External"/><Relationship Id="rId1510" Type="http://schemas.openxmlformats.org/officeDocument/2006/relationships/hyperlink" Target="http://pbs.twimg.com/profile_images/680887463183699968/F2tkju6K_normal.jpg" TargetMode="External"/><Relationship Id="rId1955" Type="http://schemas.openxmlformats.org/officeDocument/2006/relationships/hyperlink" Target="https://twitter.com/blakepickens" TargetMode="External"/><Relationship Id="rId1608" Type="http://schemas.openxmlformats.org/officeDocument/2006/relationships/hyperlink" Target="http://pbs.twimg.com/profile_images/670536939540361218/2P83RjLR_normal.jpg" TargetMode="External"/><Relationship Id="rId1815" Type="http://schemas.openxmlformats.org/officeDocument/2006/relationships/hyperlink" Target="https://twitter.com/daddyrisma" TargetMode="External"/><Relationship Id="rId189" Type="http://schemas.openxmlformats.org/officeDocument/2006/relationships/hyperlink" Target="https://t.co/IaxSd6cIER" TargetMode="External"/><Relationship Id="rId396" Type="http://schemas.openxmlformats.org/officeDocument/2006/relationships/hyperlink" Target="https://pbs.twimg.com/profile_banners/719678256/1453007164" TargetMode="External"/><Relationship Id="rId2077" Type="http://schemas.openxmlformats.org/officeDocument/2006/relationships/hyperlink" Target="https://twitter.com/davidfholt" TargetMode="External"/><Relationship Id="rId256" Type="http://schemas.openxmlformats.org/officeDocument/2006/relationships/hyperlink" Target="http://t.co/yEF7xFB5Ma" TargetMode="External"/><Relationship Id="rId463" Type="http://schemas.openxmlformats.org/officeDocument/2006/relationships/hyperlink" Target="https://pbs.twimg.com/profile_banners/2602569631/1405109311" TargetMode="External"/><Relationship Id="rId670" Type="http://schemas.openxmlformats.org/officeDocument/2006/relationships/hyperlink" Target="http://abs.twimg.com/images/themes/theme18/bg.gif" TargetMode="External"/><Relationship Id="rId1093" Type="http://schemas.openxmlformats.org/officeDocument/2006/relationships/hyperlink" Target="http://pbs.twimg.com/profile_background_images/547059574134435840/CSKGuK8W.png" TargetMode="External"/><Relationship Id="rId116" Type="http://schemas.openxmlformats.org/officeDocument/2006/relationships/hyperlink" Target="http://t.co/H9Qt322NB6" TargetMode="External"/><Relationship Id="rId323" Type="http://schemas.openxmlformats.org/officeDocument/2006/relationships/hyperlink" Target="https://pbs.twimg.com/profile_banners/4761622387/1452839139" TargetMode="External"/><Relationship Id="rId530" Type="http://schemas.openxmlformats.org/officeDocument/2006/relationships/hyperlink" Target="https://pbs.twimg.com/profile_banners/30995632/1363387268" TargetMode="External"/><Relationship Id="rId768" Type="http://schemas.openxmlformats.org/officeDocument/2006/relationships/hyperlink" Target="http://abs.twimg.com/images/themes/theme1/bg.png" TargetMode="External"/><Relationship Id="rId975" Type="http://schemas.openxmlformats.org/officeDocument/2006/relationships/hyperlink" Target="http://abs.twimg.com/images/themes/theme1/bg.png" TargetMode="External"/><Relationship Id="rId1160" Type="http://schemas.openxmlformats.org/officeDocument/2006/relationships/hyperlink" Target="http://pbs.twimg.com/profile_images/415411083411599361/bmcSeVpN_normal.jpeg" TargetMode="External"/><Relationship Id="rId1398" Type="http://schemas.openxmlformats.org/officeDocument/2006/relationships/hyperlink" Target="http://pbs.twimg.com/profile_images/663790402672066560/2JF5MUgh_normal.jpg" TargetMode="External"/><Relationship Id="rId2004" Type="http://schemas.openxmlformats.org/officeDocument/2006/relationships/hyperlink" Target="https://twitter.com/eldonthacker" TargetMode="External"/><Relationship Id="rId628" Type="http://schemas.openxmlformats.org/officeDocument/2006/relationships/hyperlink" Target="https://pbs.twimg.com/profile_banners/1482753523/1453335529" TargetMode="External"/><Relationship Id="rId835" Type="http://schemas.openxmlformats.org/officeDocument/2006/relationships/hyperlink" Target="http://abs.twimg.com/images/themes/theme14/bg.gif" TargetMode="External"/><Relationship Id="rId1258" Type="http://schemas.openxmlformats.org/officeDocument/2006/relationships/hyperlink" Target="http://pbs.twimg.com/profile_images/691668627406323712/GXfLePYk_normal.jpg" TargetMode="External"/><Relationship Id="rId1465" Type="http://schemas.openxmlformats.org/officeDocument/2006/relationships/hyperlink" Target="http://pbs.twimg.com/profile_images/577831753064140801/lK6El3-__normal.png" TargetMode="External"/><Relationship Id="rId1672" Type="http://schemas.openxmlformats.org/officeDocument/2006/relationships/hyperlink" Target="https://twitter.com/lifestyleofyou" TargetMode="External"/><Relationship Id="rId1020" Type="http://schemas.openxmlformats.org/officeDocument/2006/relationships/hyperlink" Target="http://pbs.twimg.com/profile_background_images/473227194/TwitterBG_LinkedIn_Design_BG.jpg" TargetMode="External"/><Relationship Id="rId1118" Type="http://schemas.openxmlformats.org/officeDocument/2006/relationships/hyperlink" Target="http://pbs.twimg.com/profile_background_images/597793736043565056/3FCkm-Hg.jpg" TargetMode="External"/><Relationship Id="rId1325" Type="http://schemas.openxmlformats.org/officeDocument/2006/relationships/hyperlink" Target="http://pbs.twimg.com/profile_images/563827481174495232/1r4tOvHH_normal.jpeg" TargetMode="External"/><Relationship Id="rId1532" Type="http://schemas.openxmlformats.org/officeDocument/2006/relationships/hyperlink" Target="http://abs.twimg.com/sticky/default_profile_images/default_profile_0_normal.png" TargetMode="External"/><Relationship Id="rId1977" Type="http://schemas.openxmlformats.org/officeDocument/2006/relationships/hyperlink" Target="https://twitter.com/mericalmarieee" TargetMode="External"/><Relationship Id="rId902" Type="http://schemas.openxmlformats.org/officeDocument/2006/relationships/hyperlink" Target="http://abs.twimg.com/images/themes/theme1/bg.png" TargetMode="External"/><Relationship Id="rId1837" Type="http://schemas.openxmlformats.org/officeDocument/2006/relationships/hyperlink" Target="https://twitter.com/vbmarch13" TargetMode="External"/><Relationship Id="rId31" Type="http://schemas.openxmlformats.org/officeDocument/2006/relationships/hyperlink" Target="https://t.co/ST5P1WHvDr" TargetMode="External"/><Relationship Id="rId2099" Type="http://schemas.openxmlformats.org/officeDocument/2006/relationships/hyperlink" Target="https://twitter.com/sherricoale" TargetMode="External"/><Relationship Id="rId180" Type="http://schemas.openxmlformats.org/officeDocument/2006/relationships/hyperlink" Target="http://t.co/Ol6HETXMsd" TargetMode="External"/><Relationship Id="rId278" Type="http://schemas.openxmlformats.org/officeDocument/2006/relationships/hyperlink" Target="http://t.co/VeH25GsStH" TargetMode="External"/><Relationship Id="rId1904" Type="http://schemas.openxmlformats.org/officeDocument/2006/relationships/hyperlink" Target="https://twitter.com/danchesler" TargetMode="External"/><Relationship Id="rId485" Type="http://schemas.openxmlformats.org/officeDocument/2006/relationships/hyperlink" Target="https://pbs.twimg.com/profile_banners/2153665130/1442457107" TargetMode="External"/><Relationship Id="rId692" Type="http://schemas.openxmlformats.org/officeDocument/2006/relationships/hyperlink" Target="http://abs.twimg.com/images/themes/theme1/bg.png" TargetMode="External"/><Relationship Id="rId138" Type="http://schemas.openxmlformats.org/officeDocument/2006/relationships/hyperlink" Target="https://t.co/KWrLImk9Ob" TargetMode="External"/><Relationship Id="rId345" Type="http://schemas.openxmlformats.org/officeDocument/2006/relationships/hyperlink" Target="https://pbs.twimg.com/profile_banners/508067863/1453307763" TargetMode="External"/><Relationship Id="rId552" Type="http://schemas.openxmlformats.org/officeDocument/2006/relationships/hyperlink" Target="https://pbs.twimg.com/profile_banners/25202933/1404608326" TargetMode="External"/><Relationship Id="rId997" Type="http://schemas.openxmlformats.org/officeDocument/2006/relationships/hyperlink" Target="http://abs.twimg.com/images/themes/theme1/bg.png" TargetMode="External"/><Relationship Id="rId1182" Type="http://schemas.openxmlformats.org/officeDocument/2006/relationships/hyperlink" Target="http://pbs.twimg.com/profile_images/458810995385720832/8E7evbKk_normal.jpeg" TargetMode="External"/><Relationship Id="rId2026" Type="http://schemas.openxmlformats.org/officeDocument/2006/relationships/hyperlink" Target="https://twitter.com/ronnieclay" TargetMode="External"/><Relationship Id="rId205" Type="http://schemas.openxmlformats.org/officeDocument/2006/relationships/hyperlink" Target="http://t.co/4Bi3l8Cl1X" TargetMode="External"/><Relationship Id="rId412" Type="http://schemas.openxmlformats.org/officeDocument/2006/relationships/hyperlink" Target="https://pbs.twimg.com/profile_banners/1622435492/1383668411" TargetMode="External"/><Relationship Id="rId857" Type="http://schemas.openxmlformats.org/officeDocument/2006/relationships/hyperlink" Target="http://abs.twimg.com/images/themes/theme1/bg.png" TargetMode="External"/><Relationship Id="rId1042" Type="http://schemas.openxmlformats.org/officeDocument/2006/relationships/hyperlink" Target="http://pbs.twimg.com/profile_background_images/376634102/chantel.jpg" TargetMode="External"/><Relationship Id="rId1487" Type="http://schemas.openxmlformats.org/officeDocument/2006/relationships/hyperlink" Target="http://pbs.twimg.com/profile_images/440744882135506944/gWe-GYQ3_normal.jpeg" TargetMode="External"/><Relationship Id="rId1694" Type="http://schemas.openxmlformats.org/officeDocument/2006/relationships/hyperlink" Target="https://twitter.com/gale_courtney" TargetMode="External"/><Relationship Id="rId717" Type="http://schemas.openxmlformats.org/officeDocument/2006/relationships/hyperlink" Target="http://pbs.twimg.com/profile_background_images/401780716/407040_301954886513466_100000968702606_836199_1222111927_n.jpg" TargetMode="External"/><Relationship Id="rId924" Type="http://schemas.openxmlformats.org/officeDocument/2006/relationships/hyperlink" Target="http://abs.twimg.com/images/themes/theme1/bg.png" TargetMode="External"/><Relationship Id="rId1347" Type="http://schemas.openxmlformats.org/officeDocument/2006/relationships/hyperlink" Target="http://pbs.twimg.com/profile_images/542738400676421632/wMiywucx_normal.jpeg" TargetMode="External"/><Relationship Id="rId1554" Type="http://schemas.openxmlformats.org/officeDocument/2006/relationships/hyperlink" Target="http://pbs.twimg.com/profile_images/633731067183149056/2a6f9pBZ_normal.jpg" TargetMode="External"/><Relationship Id="rId1761" Type="http://schemas.openxmlformats.org/officeDocument/2006/relationships/hyperlink" Target="https://twitter.com/wnsp" TargetMode="External"/><Relationship Id="rId1999" Type="http://schemas.openxmlformats.org/officeDocument/2006/relationships/hyperlink" Target="https://twitter.com/kristyreed14" TargetMode="External"/><Relationship Id="rId53" Type="http://schemas.openxmlformats.org/officeDocument/2006/relationships/hyperlink" Target="http://t.co/KVgJ6T87Tm" TargetMode="External"/><Relationship Id="rId1207" Type="http://schemas.openxmlformats.org/officeDocument/2006/relationships/hyperlink" Target="http://pbs.twimg.com/profile_images/684041315538087936/NnAmOVOu_normal.jpg" TargetMode="External"/><Relationship Id="rId1414" Type="http://schemas.openxmlformats.org/officeDocument/2006/relationships/hyperlink" Target="http://pbs.twimg.com/profile_images/645336631772209153/wokTlWHw_normal.jpg" TargetMode="External"/><Relationship Id="rId1621" Type="http://schemas.openxmlformats.org/officeDocument/2006/relationships/hyperlink" Target="http://pbs.twimg.com/profile_images/623141028908953600/FWEYiqds_normal.jpg" TargetMode="External"/><Relationship Id="rId1859" Type="http://schemas.openxmlformats.org/officeDocument/2006/relationships/hyperlink" Target="https://twitter.com/senschuh" TargetMode="External"/><Relationship Id="rId1719" Type="http://schemas.openxmlformats.org/officeDocument/2006/relationships/hyperlink" Target="https://twitter.com/puckettwx" TargetMode="External"/><Relationship Id="rId1926" Type="http://schemas.openxmlformats.org/officeDocument/2006/relationships/hyperlink" Target="https://twitter.com/montgomery_new" TargetMode="External"/><Relationship Id="rId2090" Type="http://schemas.openxmlformats.org/officeDocument/2006/relationships/hyperlink" Target="https://twitter.com/erykahsaustin" TargetMode="External"/><Relationship Id="rId367" Type="http://schemas.openxmlformats.org/officeDocument/2006/relationships/hyperlink" Target="https://pbs.twimg.com/profile_banners/783355369/1452016671" TargetMode="External"/><Relationship Id="rId574" Type="http://schemas.openxmlformats.org/officeDocument/2006/relationships/hyperlink" Target="https://pbs.twimg.com/profile_banners/4643153684/1450959863" TargetMode="External"/><Relationship Id="rId2048" Type="http://schemas.openxmlformats.org/officeDocument/2006/relationships/hyperlink" Target="https://twitter.com/broncos" TargetMode="External"/><Relationship Id="rId227" Type="http://schemas.openxmlformats.org/officeDocument/2006/relationships/hyperlink" Target="http://t.co/vsFcfscwoL" TargetMode="External"/><Relationship Id="rId781" Type="http://schemas.openxmlformats.org/officeDocument/2006/relationships/hyperlink" Target="http://abs.twimg.com/images/themes/theme14/bg.gif" TargetMode="External"/><Relationship Id="rId879" Type="http://schemas.openxmlformats.org/officeDocument/2006/relationships/hyperlink" Target="http://abs.twimg.com/images/themes/theme1/bg.png" TargetMode="External"/><Relationship Id="rId434" Type="http://schemas.openxmlformats.org/officeDocument/2006/relationships/hyperlink" Target="https://pbs.twimg.com/profile_banners/2961775836/1423512541" TargetMode="External"/><Relationship Id="rId641" Type="http://schemas.openxmlformats.org/officeDocument/2006/relationships/hyperlink" Target="https://pbs.twimg.com/profile_banners/18361333/1403012550" TargetMode="External"/><Relationship Id="rId739" Type="http://schemas.openxmlformats.org/officeDocument/2006/relationships/hyperlink" Target="http://pbs.twimg.com/profile_background_images/486015571415158787/78AcSse6.jpeg" TargetMode="External"/><Relationship Id="rId1064" Type="http://schemas.openxmlformats.org/officeDocument/2006/relationships/hyperlink" Target="http://pbs.twimg.com/profile_background_images/532581139513221121/FD0VRoAX.png" TargetMode="External"/><Relationship Id="rId1271" Type="http://schemas.openxmlformats.org/officeDocument/2006/relationships/hyperlink" Target="http://pbs.twimg.com/profile_images/675773110973538304/nDnt6B6A_normal.jpg" TargetMode="External"/><Relationship Id="rId1369" Type="http://schemas.openxmlformats.org/officeDocument/2006/relationships/hyperlink" Target="http://pbs.twimg.com/profile_images/611894697565515776/rQcJeYB__normal.png" TargetMode="External"/><Relationship Id="rId1576" Type="http://schemas.openxmlformats.org/officeDocument/2006/relationships/hyperlink" Target="http://abs.twimg.com/sticky/default_profile_images/default_profile_2_normal.png" TargetMode="External"/><Relationship Id="rId2115" Type="http://schemas.openxmlformats.org/officeDocument/2006/relationships/hyperlink" Target="https://twitter.com/seateroo" TargetMode="External"/><Relationship Id="rId501" Type="http://schemas.openxmlformats.org/officeDocument/2006/relationships/hyperlink" Target="https://pbs.twimg.com/profile_banners/2926109253/1434123569" TargetMode="External"/><Relationship Id="rId946" Type="http://schemas.openxmlformats.org/officeDocument/2006/relationships/hyperlink" Target="http://abs.twimg.com/images/themes/theme1/bg.png" TargetMode="External"/><Relationship Id="rId1131" Type="http://schemas.openxmlformats.org/officeDocument/2006/relationships/hyperlink" Target="http://abs.twimg.com/images/themes/theme9/bg.gif" TargetMode="External"/><Relationship Id="rId1229" Type="http://schemas.openxmlformats.org/officeDocument/2006/relationships/hyperlink" Target="http://pbs.twimg.com/profile_images/680549392831545346/t_uTUO-3_normal.jpg" TargetMode="External"/><Relationship Id="rId1783" Type="http://schemas.openxmlformats.org/officeDocument/2006/relationships/hyperlink" Target="https://twitter.com/adaairexpo" TargetMode="External"/><Relationship Id="rId1990" Type="http://schemas.openxmlformats.org/officeDocument/2006/relationships/hyperlink" Target="https://twitter.com/itsjustmoxy" TargetMode="External"/><Relationship Id="rId75" Type="http://schemas.openxmlformats.org/officeDocument/2006/relationships/hyperlink" Target="https://t.co/ycxVCEn2Nf" TargetMode="External"/><Relationship Id="rId806" Type="http://schemas.openxmlformats.org/officeDocument/2006/relationships/hyperlink" Target="http://abs.twimg.com/images/themes/theme1/bg.png" TargetMode="External"/><Relationship Id="rId1436" Type="http://schemas.openxmlformats.org/officeDocument/2006/relationships/hyperlink" Target="http://pbs.twimg.com/profile_images/472739673551286273/9m2rlSPN_normal.jpeg" TargetMode="External"/><Relationship Id="rId1643" Type="http://schemas.openxmlformats.org/officeDocument/2006/relationships/hyperlink" Target="https://twitter.com/joshplunk11" TargetMode="External"/><Relationship Id="rId1850" Type="http://schemas.openxmlformats.org/officeDocument/2006/relationships/hyperlink" Target="https://twitter.com/_missmovin0n" TargetMode="External"/><Relationship Id="rId1503" Type="http://schemas.openxmlformats.org/officeDocument/2006/relationships/hyperlink" Target="http://pbs.twimg.com/profile_images/679031895762460672/ePE86GOK_normal.jpg" TargetMode="External"/><Relationship Id="rId1710" Type="http://schemas.openxmlformats.org/officeDocument/2006/relationships/hyperlink" Target="https://twitter.com/spikelee" TargetMode="External"/><Relationship Id="rId1948" Type="http://schemas.openxmlformats.org/officeDocument/2006/relationships/hyperlink" Target="https://twitter.com/jeffmoody" TargetMode="External"/><Relationship Id="rId291" Type="http://schemas.openxmlformats.org/officeDocument/2006/relationships/hyperlink" Target="https://pbs.twimg.com/profile_banners/24410829/1356616391" TargetMode="External"/><Relationship Id="rId1808" Type="http://schemas.openxmlformats.org/officeDocument/2006/relationships/hyperlink" Target="https://twitter.com/chickasawelem" TargetMode="External"/><Relationship Id="rId151" Type="http://schemas.openxmlformats.org/officeDocument/2006/relationships/hyperlink" Target="https://t.co/s53AyPPd7t" TargetMode="External"/><Relationship Id="rId389" Type="http://schemas.openxmlformats.org/officeDocument/2006/relationships/hyperlink" Target="https://pbs.twimg.com/profile_banners/182555121/1398260082" TargetMode="External"/><Relationship Id="rId596" Type="http://schemas.openxmlformats.org/officeDocument/2006/relationships/hyperlink" Target="https://pbs.twimg.com/profile_banners/4320138625/1448173430" TargetMode="External"/><Relationship Id="rId249" Type="http://schemas.openxmlformats.org/officeDocument/2006/relationships/hyperlink" Target="https://t.co/TVIwDFtN3K" TargetMode="External"/><Relationship Id="rId456" Type="http://schemas.openxmlformats.org/officeDocument/2006/relationships/hyperlink" Target="https://pbs.twimg.com/profile_banners/4772798712/1453024326" TargetMode="External"/><Relationship Id="rId663" Type="http://schemas.openxmlformats.org/officeDocument/2006/relationships/hyperlink" Target="https://pbs.twimg.com/profile_banners/3416100945/1452134864" TargetMode="External"/><Relationship Id="rId870" Type="http://schemas.openxmlformats.org/officeDocument/2006/relationships/hyperlink" Target="http://pbs.twimg.com/profile_background_images/378800000000499447/34782e8e50bb73fe6c23cbfe8a8260bb.png" TargetMode="External"/><Relationship Id="rId1086" Type="http://schemas.openxmlformats.org/officeDocument/2006/relationships/hyperlink" Target="http://abs.twimg.com/images/themes/theme1/bg.png" TargetMode="External"/><Relationship Id="rId1293" Type="http://schemas.openxmlformats.org/officeDocument/2006/relationships/hyperlink" Target="http://pbs.twimg.com/profile_images/526732876042100736/cEdSWMYr_normal.jpeg" TargetMode="External"/><Relationship Id="rId2137" Type="http://schemas.openxmlformats.org/officeDocument/2006/relationships/hyperlink" Target="https://twitter.com/cedsolutions" TargetMode="External"/><Relationship Id="rId109" Type="http://schemas.openxmlformats.org/officeDocument/2006/relationships/hyperlink" Target="http://t.co/JnEFtNxf2X" TargetMode="External"/><Relationship Id="rId316" Type="http://schemas.openxmlformats.org/officeDocument/2006/relationships/hyperlink" Target="https://pbs.twimg.com/profile_banners/1107109470/1360933513" TargetMode="External"/><Relationship Id="rId523" Type="http://schemas.openxmlformats.org/officeDocument/2006/relationships/hyperlink" Target="https://pbs.twimg.com/profile_banners/155425240/1426635412" TargetMode="External"/><Relationship Id="rId968" Type="http://schemas.openxmlformats.org/officeDocument/2006/relationships/hyperlink" Target="http://pbs.twimg.com/profile_background_images/814646450/ebaaa9f989a38f17fb2330bb4268eb33.jpeg" TargetMode="External"/><Relationship Id="rId1153" Type="http://schemas.openxmlformats.org/officeDocument/2006/relationships/hyperlink" Target="http://pbs.twimg.com/profile_images/686644569815945216/FR0MXRKu_normal.jpg" TargetMode="External"/><Relationship Id="rId1598" Type="http://schemas.openxmlformats.org/officeDocument/2006/relationships/hyperlink" Target="http://pbs.twimg.com/profile_images/682061067137122304/yvhLg4_1_normal.jpg" TargetMode="External"/><Relationship Id="rId97" Type="http://schemas.openxmlformats.org/officeDocument/2006/relationships/hyperlink" Target="https://t.co/Q2k7L614B1" TargetMode="External"/><Relationship Id="rId730" Type="http://schemas.openxmlformats.org/officeDocument/2006/relationships/hyperlink" Target="http://abs.twimg.com/images/themes/theme1/bg.png" TargetMode="External"/><Relationship Id="rId828" Type="http://schemas.openxmlformats.org/officeDocument/2006/relationships/hyperlink" Target="http://abs.twimg.com/images/themes/theme1/bg.png" TargetMode="External"/><Relationship Id="rId1013" Type="http://schemas.openxmlformats.org/officeDocument/2006/relationships/hyperlink" Target="http://pbs.twimg.com/profile_background_images/684175456/21c9e823c5c673242f52b18fe99a9d76.jpeg" TargetMode="External"/><Relationship Id="rId1360" Type="http://schemas.openxmlformats.org/officeDocument/2006/relationships/hyperlink" Target="http://pbs.twimg.com/profile_images/658146941293891584/poQz0frk_normal.jpg" TargetMode="External"/><Relationship Id="rId1458" Type="http://schemas.openxmlformats.org/officeDocument/2006/relationships/hyperlink" Target="http://pbs.twimg.com/profile_images/628248164718346240/nka7kmfo_normal.jpg" TargetMode="External"/><Relationship Id="rId1665" Type="http://schemas.openxmlformats.org/officeDocument/2006/relationships/hyperlink" Target="https://twitter.com/laurashamas" TargetMode="External"/><Relationship Id="rId1872" Type="http://schemas.openxmlformats.org/officeDocument/2006/relationships/hyperlink" Target="https://twitter.com/mobilealtraffic" TargetMode="External"/><Relationship Id="rId1220" Type="http://schemas.openxmlformats.org/officeDocument/2006/relationships/hyperlink" Target="http://pbs.twimg.com/profile_images/2516512784/xudqqy0mj1qv1jllwmwb_normal.jpeg" TargetMode="External"/><Relationship Id="rId1318" Type="http://schemas.openxmlformats.org/officeDocument/2006/relationships/hyperlink" Target="http://pbs.twimg.com/profile_images/682929629909364736/KzmYuKZO_normal.jpg" TargetMode="External"/><Relationship Id="rId1525" Type="http://schemas.openxmlformats.org/officeDocument/2006/relationships/hyperlink" Target="http://pbs.twimg.com/profile_images/74441462/logo_normal.jpg" TargetMode="External"/><Relationship Id="rId1732" Type="http://schemas.openxmlformats.org/officeDocument/2006/relationships/hyperlink" Target="https://twitter.com/houseware_deals" TargetMode="External"/><Relationship Id="rId24" Type="http://schemas.openxmlformats.org/officeDocument/2006/relationships/hyperlink" Target="http://t.co/zHPcdeFn" TargetMode="External"/><Relationship Id="rId173" Type="http://schemas.openxmlformats.org/officeDocument/2006/relationships/hyperlink" Target="http://t.co/yGOqoXD6PO" TargetMode="External"/><Relationship Id="rId380" Type="http://schemas.openxmlformats.org/officeDocument/2006/relationships/hyperlink" Target="https://pbs.twimg.com/profile_banners/29084843/1439467120" TargetMode="External"/><Relationship Id="rId2061" Type="http://schemas.openxmlformats.org/officeDocument/2006/relationships/hyperlink" Target="https://twitter.com/nativeoklahoma" TargetMode="External"/><Relationship Id="rId240" Type="http://schemas.openxmlformats.org/officeDocument/2006/relationships/hyperlink" Target="http://t.co/5gYBvwgA9k" TargetMode="External"/><Relationship Id="rId478" Type="http://schemas.openxmlformats.org/officeDocument/2006/relationships/hyperlink" Target="https://pbs.twimg.com/profile_banners/545374110/1448249534" TargetMode="External"/><Relationship Id="rId685" Type="http://schemas.openxmlformats.org/officeDocument/2006/relationships/hyperlink" Target="http://abs.twimg.com/images/themes/theme1/bg.png" TargetMode="External"/><Relationship Id="rId892" Type="http://schemas.openxmlformats.org/officeDocument/2006/relationships/hyperlink" Target="http://abs.twimg.com/images/themes/theme1/bg.png" TargetMode="External"/><Relationship Id="rId100" Type="http://schemas.openxmlformats.org/officeDocument/2006/relationships/hyperlink" Target="http://t.co/KegmSYgDiu" TargetMode="External"/><Relationship Id="rId338" Type="http://schemas.openxmlformats.org/officeDocument/2006/relationships/hyperlink" Target="https://pbs.twimg.com/profile_banners/34355300/1391497489" TargetMode="External"/><Relationship Id="rId545" Type="http://schemas.openxmlformats.org/officeDocument/2006/relationships/hyperlink" Target="https://pbs.twimg.com/profile_banners/23149411/1453608405" TargetMode="External"/><Relationship Id="rId752" Type="http://schemas.openxmlformats.org/officeDocument/2006/relationships/hyperlink" Target="http://abs.twimg.com/images/themes/theme1/bg.png" TargetMode="External"/><Relationship Id="rId1175" Type="http://schemas.openxmlformats.org/officeDocument/2006/relationships/hyperlink" Target="http://pbs.twimg.com/profile_images/664124143814750208/NNcigE7z_normal.jpg" TargetMode="External"/><Relationship Id="rId1382" Type="http://schemas.openxmlformats.org/officeDocument/2006/relationships/hyperlink" Target="http://pbs.twimg.com/profile_images/498628402220261376/UQssMJeg_normal.png" TargetMode="External"/><Relationship Id="rId2019" Type="http://schemas.openxmlformats.org/officeDocument/2006/relationships/hyperlink" Target="https://twitter.com/jlaynelittle" TargetMode="External"/><Relationship Id="rId405" Type="http://schemas.openxmlformats.org/officeDocument/2006/relationships/hyperlink" Target="https://pbs.twimg.com/profile_banners/318879671/1350524411" TargetMode="External"/><Relationship Id="rId612" Type="http://schemas.openxmlformats.org/officeDocument/2006/relationships/hyperlink" Target="https://pbs.twimg.com/profile_banners/19791281/1438978062" TargetMode="External"/><Relationship Id="rId1035" Type="http://schemas.openxmlformats.org/officeDocument/2006/relationships/hyperlink" Target="http://abs.twimg.com/images/themes/theme3/bg.gif" TargetMode="External"/><Relationship Id="rId1242" Type="http://schemas.openxmlformats.org/officeDocument/2006/relationships/hyperlink" Target="http://pbs.twimg.com/profile_images/1546113792/--_2__normal.jpg" TargetMode="External"/><Relationship Id="rId1687" Type="http://schemas.openxmlformats.org/officeDocument/2006/relationships/hyperlink" Target="https://twitter.com/discoverok" TargetMode="External"/><Relationship Id="rId1894" Type="http://schemas.openxmlformats.org/officeDocument/2006/relationships/hyperlink" Target="https://twitter.com/aka1988jsu" TargetMode="External"/><Relationship Id="rId917" Type="http://schemas.openxmlformats.org/officeDocument/2006/relationships/hyperlink" Target="http://pbs.twimg.com/profile_background_images/378800000025117773/6bee22afdc82878cc1bddec7c385fd8a.jpeg" TargetMode="External"/><Relationship Id="rId1102" Type="http://schemas.openxmlformats.org/officeDocument/2006/relationships/hyperlink" Target="http://pbs.twimg.com/profile_background_images/27711366/mcswain_bg.jpg" TargetMode="External"/><Relationship Id="rId1547" Type="http://schemas.openxmlformats.org/officeDocument/2006/relationships/hyperlink" Target="http://pbs.twimg.com/profile_images/539393516271452160/mEB1Mq7u_normal.png" TargetMode="External"/><Relationship Id="rId1754" Type="http://schemas.openxmlformats.org/officeDocument/2006/relationships/hyperlink" Target="https://twitter.com/7h0th" TargetMode="External"/><Relationship Id="rId1961" Type="http://schemas.openxmlformats.org/officeDocument/2006/relationships/hyperlink" Target="https://twitter.com/johmckjo" TargetMode="External"/><Relationship Id="rId46" Type="http://schemas.openxmlformats.org/officeDocument/2006/relationships/hyperlink" Target="https://t.co/OqN0VQPlSt" TargetMode="External"/><Relationship Id="rId1407" Type="http://schemas.openxmlformats.org/officeDocument/2006/relationships/hyperlink" Target="http://pbs.twimg.com/profile_images/2327942221/gn1d2hcbw5esa3ysw5hd_normal.jpeg" TargetMode="External"/><Relationship Id="rId1614" Type="http://schemas.openxmlformats.org/officeDocument/2006/relationships/hyperlink" Target="http://pbs.twimg.com/profile_images/686218000022700033/OwUwhH6s_normal.jpg" TargetMode="External"/><Relationship Id="rId1821" Type="http://schemas.openxmlformats.org/officeDocument/2006/relationships/hyperlink" Target="https://twitter.com/chickasawnps" TargetMode="External"/><Relationship Id="rId195" Type="http://schemas.openxmlformats.org/officeDocument/2006/relationships/hyperlink" Target="http://t.co/qPxhQLffpL" TargetMode="External"/><Relationship Id="rId1919" Type="http://schemas.openxmlformats.org/officeDocument/2006/relationships/hyperlink" Target="https://twitter.com/wkrg" TargetMode="External"/><Relationship Id="rId2083" Type="http://schemas.openxmlformats.org/officeDocument/2006/relationships/hyperlink" Target="https://twitter.com/ltholmes" TargetMode="External"/><Relationship Id="rId262" Type="http://schemas.openxmlformats.org/officeDocument/2006/relationships/hyperlink" Target="http://t.co/3q16ViasV2" TargetMode="External"/><Relationship Id="rId567" Type="http://schemas.openxmlformats.org/officeDocument/2006/relationships/hyperlink" Target="https://pbs.twimg.com/profile_banners/555541626/1453667123" TargetMode="External"/><Relationship Id="rId1197" Type="http://schemas.openxmlformats.org/officeDocument/2006/relationships/hyperlink" Target="http://pbs.twimg.com/profile_images/500098482477477889/rGviAMGu_normal.jpeg" TargetMode="External"/><Relationship Id="rId122" Type="http://schemas.openxmlformats.org/officeDocument/2006/relationships/hyperlink" Target="https://t.co/Lmlp4k2I0U" TargetMode="External"/><Relationship Id="rId774" Type="http://schemas.openxmlformats.org/officeDocument/2006/relationships/hyperlink" Target="http://pbs.twimg.com/profile_background_images/162903559/spring_ball.jpg" TargetMode="External"/><Relationship Id="rId981" Type="http://schemas.openxmlformats.org/officeDocument/2006/relationships/hyperlink" Target="http://pbs.twimg.com/profile_background_images/28920764/twitterbackground4.gif" TargetMode="External"/><Relationship Id="rId1057" Type="http://schemas.openxmlformats.org/officeDocument/2006/relationships/hyperlink" Target="http://abs.twimg.com/images/themes/theme1/bg.png" TargetMode="External"/><Relationship Id="rId2010" Type="http://schemas.openxmlformats.org/officeDocument/2006/relationships/hyperlink" Target="https://twitter.com/sodexojobs" TargetMode="External"/><Relationship Id="rId427" Type="http://schemas.openxmlformats.org/officeDocument/2006/relationships/hyperlink" Target="https://pbs.twimg.com/profile_banners/507961651/1445461604" TargetMode="External"/><Relationship Id="rId634" Type="http://schemas.openxmlformats.org/officeDocument/2006/relationships/hyperlink" Target="https://pbs.twimg.com/profile_banners/34777103/1407799885" TargetMode="External"/><Relationship Id="rId841" Type="http://schemas.openxmlformats.org/officeDocument/2006/relationships/hyperlink" Target="http://abs.twimg.com/images/themes/theme18/bg.gif" TargetMode="External"/><Relationship Id="rId1264" Type="http://schemas.openxmlformats.org/officeDocument/2006/relationships/hyperlink" Target="http://pbs.twimg.com/profile_images/604030292421140480/tindH_qU_normal.jpg" TargetMode="External"/><Relationship Id="rId1471" Type="http://schemas.openxmlformats.org/officeDocument/2006/relationships/hyperlink" Target="http://pbs.twimg.com/profile_images/523551279599992832/yPcSs9W0_normal.png" TargetMode="External"/><Relationship Id="rId1569" Type="http://schemas.openxmlformats.org/officeDocument/2006/relationships/hyperlink" Target="http://pbs.twimg.com/profile_images/691325797571940352/wqASJVWG_normal.jpg" TargetMode="External"/><Relationship Id="rId2108" Type="http://schemas.openxmlformats.org/officeDocument/2006/relationships/hyperlink" Target="https://twitter.com/destinygarrison" TargetMode="External"/><Relationship Id="rId701" Type="http://schemas.openxmlformats.org/officeDocument/2006/relationships/hyperlink" Target="http://abs.twimg.com/images/themes/theme1/bg.png" TargetMode="External"/><Relationship Id="rId939" Type="http://schemas.openxmlformats.org/officeDocument/2006/relationships/hyperlink" Target="http://abs.twimg.com/images/themes/theme1/bg.png" TargetMode="External"/><Relationship Id="rId1124" Type="http://schemas.openxmlformats.org/officeDocument/2006/relationships/hyperlink" Target="http://pbs.twimg.com/profile_background_images/318031983/SummerCraveTwitter.gif" TargetMode="External"/><Relationship Id="rId1331" Type="http://schemas.openxmlformats.org/officeDocument/2006/relationships/hyperlink" Target="http://pbs.twimg.com/profile_images/622270779225321473/dw0wXIr2_normal.jpg" TargetMode="External"/><Relationship Id="rId1776" Type="http://schemas.openxmlformats.org/officeDocument/2006/relationships/hyperlink" Target="https://twitter.com/stinnett69" TargetMode="External"/><Relationship Id="rId1983" Type="http://schemas.openxmlformats.org/officeDocument/2006/relationships/hyperlink" Target="https://twitter.com/google_nnews" TargetMode="External"/><Relationship Id="rId68" Type="http://schemas.openxmlformats.org/officeDocument/2006/relationships/hyperlink" Target="https://t.co/fzkT07l1mK" TargetMode="External"/><Relationship Id="rId1429" Type="http://schemas.openxmlformats.org/officeDocument/2006/relationships/hyperlink" Target="http://pbs.twimg.com/profile_images/609384453077663744/n6Hw4c8o_normal.jpg" TargetMode="External"/><Relationship Id="rId1636" Type="http://schemas.openxmlformats.org/officeDocument/2006/relationships/hyperlink" Target="http://pbs.twimg.com/profile_images/692298272174641153/M3ripsan_normal.jpg" TargetMode="External"/><Relationship Id="rId1843" Type="http://schemas.openxmlformats.org/officeDocument/2006/relationships/hyperlink" Target="https://twitter.com/faithhibbsclark" TargetMode="External"/><Relationship Id="rId1703" Type="http://schemas.openxmlformats.org/officeDocument/2006/relationships/hyperlink" Target="https://twitter.com/977kcrr" TargetMode="External"/><Relationship Id="rId1910" Type="http://schemas.openxmlformats.org/officeDocument/2006/relationships/hyperlink" Target="https://twitter.com/mountainlion_b" TargetMode="External"/><Relationship Id="rId284" Type="http://schemas.openxmlformats.org/officeDocument/2006/relationships/hyperlink" Target="http://t.co/6EKPAGselB" TargetMode="External"/><Relationship Id="rId491" Type="http://schemas.openxmlformats.org/officeDocument/2006/relationships/hyperlink" Target="https://pbs.twimg.com/profile_banners/25073877/1451860567" TargetMode="External"/><Relationship Id="rId144" Type="http://schemas.openxmlformats.org/officeDocument/2006/relationships/hyperlink" Target="http://t.co/e2DPEe32xG" TargetMode="External"/><Relationship Id="rId589" Type="http://schemas.openxmlformats.org/officeDocument/2006/relationships/hyperlink" Target="https://pbs.twimg.com/profile_banners/1092660385/1452289341" TargetMode="External"/><Relationship Id="rId796" Type="http://schemas.openxmlformats.org/officeDocument/2006/relationships/hyperlink" Target="http://abs.twimg.com/images/themes/theme1/bg.png" TargetMode="External"/><Relationship Id="rId351" Type="http://schemas.openxmlformats.org/officeDocument/2006/relationships/hyperlink" Target="https://pbs.twimg.com/profile_banners/14204547/1430404544" TargetMode="External"/><Relationship Id="rId449" Type="http://schemas.openxmlformats.org/officeDocument/2006/relationships/hyperlink" Target="https://pbs.twimg.com/profile_banners/285895715/1451387660" TargetMode="External"/><Relationship Id="rId656" Type="http://schemas.openxmlformats.org/officeDocument/2006/relationships/hyperlink" Target="https://pbs.twimg.com/profile_banners/159724067/1435528767" TargetMode="External"/><Relationship Id="rId863" Type="http://schemas.openxmlformats.org/officeDocument/2006/relationships/hyperlink" Target="http://abs.twimg.com/images/themes/theme9/bg.gif" TargetMode="External"/><Relationship Id="rId1079" Type="http://schemas.openxmlformats.org/officeDocument/2006/relationships/hyperlink" Target="http://abs.twimg.com/images/themes/theme1/bg.png" TargetMode="External"/><Relationship Id="rId1286" Type="http://schemas.openxmlformats.org/officeDocument/2006/relationships/hyperlink" Target="http://pbs.twimg.com/profile_images/605434436490919936/R_hGjd-T_normal.jpg" TargetMode="External"/><Relationship Id="rId1493" Type="http://schemas.openxmlformats.org/officeDocument/2006/relationships/hyperlink" Target="http://pbs.twimg.com/profile_images/689531923337576448/fI-zz1x9_normal.jpg" TargetMode="External"/><Relationship Id="rId2032" Type="http://schemas.openxmlformats.org/officeDocument/2006/relationships/hyperlink" Target="https://twitter.com/jrbrianbrus" TargetMode="External"/><Relationship Id="rId211" Type="http://schemas.openxmlformats.org/officeDocument/2006/relationships/hyperlink" Target="http://t.co/2c76sH52B7" TargetMode="External"/><Relationship Id="rId309" Type="http://schemas.openxmlformats.org/officeDocument/2006/relationships/hyperlink" Target="https://pbs.twimg.com/profile_banners/27262910/1398198107" TargetMode="External"/><Relationship Id="rId516" Type="http://schemas.openxmlformats.org/officeDocument/2006/relationships/hyperlink" Target="https://pbs.twimg.com/profile_banners/24543748/1451318173" TargetMode="External"/><Relationship Id="rId1146" Type="http://schemas.openxmlformats.org/officeDocument/2006/relationships/hyperlink" Target="http://pbs.twimg.com/profile_images/681586410588012544/U4KrSgmP_normal.jpg" TargetMode="External"/><Relationship Id="rId1798" Type="http://schemas.openxmlformats.org/officeDocument/2006/relationships/hyperlink" Target="https://twitter.com/simpleweatherms" TargetMode="External"/><Relationship Id="rId723" Type="http://schemas.openxmlformats.org/officeDocument/2006/relationships/hyperlink" Target="http://abs.twimg.com/images/themes/theme1/bg.png" TargetMode="External"/><Relationship Id="rId930" Type="http://schemas.openxmlformats.org/officeDocument/2006/relationships/hyperlink" Target="http://pbs.twimg.com/profile_background_images/2414389/site_background.gif" TargetMode="External"/><Relationship Id="rId1006" Type="http://schemas.openxmlformats.org/officeDocument/2006/relationships/hyperlink" Target="http://abs.twimg.com/images/themes/theme9/bg.gif" TargetMode="External"/><Relationship Id="rId1353" Type="http://schemas.openxmlformats.org/officeDocument/2006/relationships/hyperlink" Target="http://pbs.twimg.com/profile_images/660240294177296384/H5VYpSgY_normal.jpg" TargetMode="External"/><Relationship Id="rId1560" Type="http://schemas.openxmlformats.org/officeDocument/2006/relationships/hyperlink" Target="http://pbs.twimg.com/profile_images/605373684002390016/ArUIchor_normal.jpg" TargetMode="External"/><Relationship Id="rId1658" Type="http://schemas.openxmlformats.org/officeDocument/2006/relationships/hyperlink" Target="https://twitter.com/newsmississipi" TargetMode="External"/><Relationship Id="rId1865" Type="http://schemas.openxmlformats.org/officeDocument/2006/relationships/hyperlink" Target="https://twitter.com/121plumbers" TargetMode="External"/><Relationship Id="rId1213" Type="http://schemas.openxmlformats.org/officeDocument/2006/relationships/hyperlink" Target="http://pbs.twimg.com/profile_images/539790429017735168/N7ffE_78_normal.jpeg" TargetMode="External"/><Relationship Id="rId1420" Type="http://schemas.openxmlformats.org/officeDocument/2006/relationships/hyperlink" Target="http://pbs.twimg.com/profile_images/691671119565185024/bWumjM8W_normal.jpg" TargetMode="External"/><Relationship Id="rId1518" Type="http://schemas.openxmlformats.org/officeDocument/2006/relationships/hyperlink" Target="http://pbs.twimg.com/profile_images/689939253162151936/F7FYgy7q_normal.jpg" TargetMode="External"/><Relationship Id="rId1725" Type="http://schemas.openxmlformats.org/officeDocument/2006/relationships/hyperlink" Target="https://twitter.com/britoliverwcbi" TargetMode="External"/><Relationship Id="rId1932" Type="http://schemas.openxmlformats.org/officeDocument/2006/relationships/hyperlink" Target="https://twitter.com/txsharon" TargetMode="External"/><Relationship Id="rId17" Type="http://schemas.openxmlformats.org/officeDocument/2006/relationships/hyperlink" Target="http://t.co/87x75b1yuh" TargetMode="External"/><Relationship Id="rId166" Type="http://schemas.openxmlformats.org/officeDocument/2006/relationships/hyperlink" Target="http://t.co/CPmAE0djwP" TargetMode="External"/><Relationship Id="rId373" Type="http://schemas.openxmlformats.org/officeDocument/2006/relationships/hyperlink" Target="https://pbs.twimg.com/profile_banners/3243726942/1434164430" TargetMode="External"/><Relationship Id="rId580" Type="http://schemas.openxmlformats.org/officeDocument/2006/relationships/hyperlink" Target="https://pbs.twimg.com/profile_banners/20996409/1427751001" TargetMode="External"/><Relationship Id="rId2054" Type="http://schemas.openxmlformats.org/officeDocument/2006/relationships/hyperlink" Target="https://twitter.com/ilovemycredit" TargetMode="External"/><Relationship Id="rId1" Type="http://schemas.openxmlformats.org/officeDocument/2006/relationships/hyperlink" Target="https://t.co/Sz5BoABivF" TargetMode="External"/><Relationship Id="rId233" Type="http://schemas.openxmlformats.org/officeDocument/2006/relationships/hyperlink" Target="https://t.co/cZw7lVNEMA" TargetMode="External"/><Relationship Id="rId440" Type="http://schemas.openxmlformats.org/officeDocument/2006/relationships/hyperlink" Target="https://pbs.twimg.com/profile_banners/417723/1449977794" TargetMode="External"/><Relationship Id="rId678" Type="http://schemas.openxmlformats.org/officeDocument/2006/relationships/hyperlink" Target="http://abs.twimg.com/images/themes/theme1/bg.png" TargetMode="External"/><Relationship Id="rId885" Type="http://schemas.openxmlformats.org/officeDocument/2006/relationships/hyperlink" Target="http://pbs.twimg.com/profile_background_images/46177232/DSC05648.JPG" TargetMode="External"/><Relationship Id="rId1070" Type="http://schemas.openxmlformats.org/officeDocument/2006/relationships/hyperlink" Target="http://pbs.twimg.com/profile_background_images/87847485/cititwittermaster.gif" TargetMode="External"/><Relationship Id="rId2121" Type="http://schemas.openxmlformats.org/officeDocument/2006/relationships/hyperlink" Target="https://twitter.com/southwindhills" TargetMode="External"/><Relationship Id="rId300" Type="http://schemas.openxmlformats.org/officeDocument/2006/relationships/hyperlink" Target="https://pbs.twimg.com/profile_banners/100873222/1440635809" TargetMode="External"/><Relationship Id="rId538" Type="http://schemas.openxmlformats.org/officeDocument/2006/relationships/hyperlink" Target="https://pbs.twimg.com/profile_banners/163066093/1369789062" TargetMode="External"/><Relationship Id="rId745" Type="http://schemas.openxmlformats.org/officeDocument/2006/relationships/hyperlink" Target="http://abs.twimg.com/images/themes/theme1/bg.png" TargetMode="External"/><Relationship Id="rId952" Type="http://schemas.openxmlformats.org/officeDocument/2006/relationships/hyperlink" Target="http://abs.twimg.com/images/themes/theme1/bg.png" TargetMode="External"/><Relationship Id="rId1168" Type="http://schemas.openxmlformats.org/officeDocument/2006/relationships/hyperlink" Target="http://pbs.twimg.com/profile_images/673354200332550144/iW3plLqk_normal.jpg" TargetMode="External"/><Relationship Id="rId1375" Type="http://schemas.openxmlformats.org/officeDocument/2006/relationships/hyperlink" Target="http://pbs.twimg.com/profile_images/664225471555473408/3S8xig5c_normal.png" TargetMode="External"/><Relationship Id="rId1582" Type="http://schemas.openxmlformats.org/officeDocument/2006/relationships/hyperlink" Target="http://pbs.twimg.com/profile_images/638824358085980161/zixVq5Kr_normal.jpg" TargetMode="External"/><Relationship Id="rId81" Type="http://schemas.openxmlformats.org/officeDocument/2006/relationships/hyperlink" Target="http://t.co/csEHAZD6If" TargetMode="External"/><Relationship Id="rId605" Type="http://schemas.openxmlformats.org/officeDocument/2006/relationships/hyperlink" Target="https://pbs.twimg.com/profile_banners/2241658385/1444962686" TargetMode="External"/><Relationship Id="rId812" Type="http://schemas.openxmlformats.org/officeDocument/2006/relationships/hyperlink" Target="http://abs.twimg.com/images/themes/theme1/bg.png" TargetMode="External"/><Relationship Id="rId1028" Type="http://schemas.openxmlformats.org/officeDocument/2006/relationships/hyperlink" Target="http://abs.twimg.com/images/themes/theme1/bg.png" TargetMode="External"/><Relationship Id="rId1235" Type="http://schemas.openxmlformats.org/officeDocument/2006/relationships/hyperlink" Target="http://pbs.twimg.com/profile_images/685195212621234176/abQ4HfIu_normal.jpg" TargetMode="External"/><Relationship Id="rId1442" Type="http://schemas.openxmlformats.org/officeDocument/2006/relationships/hyperlink" Target="http://pbs.twimg.com/profile_images/691086299936075776/VeP2ezEl_normal.jpg" TargetMode="External"/><Relationship Id="rId1887" Type="http://schemas.openxmlformats.org/officeDocument/2006/relationships/hyperlink" Target="https://twitter.com/scoopit" TargetMode="External"/><Relationship Id="rId1302" Type="http://schemas.openxmlformats.org/officeDocument/2006/relationships/hyperlink" Target="http://pbs.twimg.com/profile_images/680074672025636864/P1K0u0fl_normal.jpg" TargetMode="External"/><Relationship Id="rId1747" Type="http://schemas.openxmlformats.org/officeDocument/2006/relationships/hyperlink" Target="https://twitter.com/gwaynegilliam" TargetMode="External"/><Relationship Id="rId1954" Type="http://schemas.openxmlformats.org/officeDocument/2006/relationships/hyperlink" Target="https://twitter.com/kimfcoates" TargetMode="External"/><Relationship Id="rId39" Type="http://schemas.openxmlformats.org/officeDocument/2006/relationships/hyperlink" Target="http://t.co/6bHxzJusBn" TargetMode="External"/><Relationship Id="rId1607" Type="http://schemas.openxmlformats.org/officeDocument/2006/relationships/hyperlink" Target="http://pbs.twimg.com/profile_images/674307948068274176/42SIGHQ8_normal.jpg" TargetMode="External"/><Relationship Id="rId1814" Type="http://schemas.openxmlformats.org/officeDocument/2006/relationships/hyperlink" Target="https://twitter.com/find_items" TargetMode="External"/><Relationship Id="rId188" Type="http://schemas.openxmlformats.org/officeDocument/2006/relationships/hyperlink" Target="https://t.co/xBAluexTJl" TargetMode="External"/><Relationship Id="rId395" Type="http://schemas.openxmlformats.org/officeDocument/2006/relationships/hyperlink" Target="https://pbs.twimg.com/profile_banners/310484365/1453806500" TargetMode="External"/><Relationship Id="rId2076" Type="http://schemas.openxmlformats.org/officeDocument/2006/relationships/hyperlink" Target="https://twitter.com/okcnm" TargetMode="External"/><Relationship Id="rId255" Type="http://schemas.openxmlformats.org/officeDocument/2006/relationships/hyperlink" Target="https://t.co/xQsBhkPLdQ" TargetMode="External"/><Relationship Id="rId462" Type="http://schemas.openxmlformats.org/officeDocument/2006/relationships/hyperlink" Target="https://pbs.twimg.com/profile_banners/2720419800/1407712901" TargetMode="External"/><Relationship Id="rId1092" Type="http://schemas.openxmlformats.org/officeDocument/2006/relationships/hyperlink" Target="http://abs.twimg.com/images/themes/theme9/bg.gif" TargetMode="External"/><Relationship Id="rId1397" Type="http://schemas.openxmlformats.org/officeDocument/2006/relationships/hyperlink" Target="http://pbs.twimg.com/profile_images/682923816981544960/drpEoSK8_normal.jpg" TargetMode="External"/><Relationship Id="rId115" Type="http://schemas.openxmlformats.org/officeDocument/2006/relationships/hyperlink" Target="http://t.co/Wi1JnVPZaq" TargetMode="External"/><Relationship Id="rId322" Type="http://schemas.openxmlformats.org/officeDocument/2006/relationships/hyperlink" Target="https://pbs.twimg.com/profile_banners/565814570/1421877951" TargetMode="External"/><Relationship Id="rId767" Type="http://schemas.openxmlformats.org/officeDocument/2006/relationships/hyperlink" Target="http://abs.twimg.com/images/themes/theme1/bg.png" TargetMode="External"/><Relationship Id="rId974" Type="http://schemas.openxmlformats.org/officeDocument/2006/relationships/hyperlink" Target="http://abs.twimg.com/images/themes/theme1/bg.png" TargetMode="External"/><Relationship Id="rId2003" Type="http://schemas.openxmlformats.org/officeDocument/2006/relationships/hyperlink" Target="https://twitter.com/thing_finder" TargetMode="External"/><Relationship Id="rId627" Type="http://schemas.openxmlformats.org/officeDocument/2006/relationships/hyperlink" Target="https://pbs.twimg.com/profile_banners/379910019/1434466424" TargetMode="External"/><Relationship Id="rId834" Type="http://schemas.openxmlformats.org/officeDocument/2006/relationships/hyperlink" Target="http://abs.twimg.com/images/themes/theme1/bg.png" TargetMode="External"/><Relationship Id="rId1257" Type="http://schemas.openxmlformats.org/officeDocument/2006/relationships/hyperlink" Target="http://pbs.twimg.com/profile_images/1720948574/bastiat-pic1_normal.jpg" TargetMode="External"/><Relationship Id="rId1464" Type="http://schemas.openxmlformats.org/officeDocument/2006/relationships/hyperlink" Target="http://pbs.twimg.com/profile_images/459862684486209536/zK4VSuVa_normal.jpeg" TargetMode="External"/><Relationship Id="rId1671" Type="http://schemas.openxmlformats.org/officeDocument/2006/relationships/hyperlink" Target="https://twitter.com/dalealswirlbot" TargetMode="External"/><Relationship Id="rId901" Type="http://schemas.openxmlformats.org/officeDocument/2006/relationships/hyperlink" Target="http://abs.twimg.com/images/themes/theme1/bg.png" TargetMode="External"/><Relationship Id="rId1117" Type="http://schemas.openxmlformats.org/officeDocument/2006/relationships/hyperlink" Target="http://pbs.twimg.com/profile_background_images/502832717885472768/YqZJlhFa.jpeg" TargetMode="External"/><Relationship Id="rId1324" Type="http://schemas.openxmlformats.org/officeDocument/2006/relationships/hyperlink" Target="http://pbs.twimg.com/profile_images/1208645312/CHICNPS-TwitterAvatar_normal.jpg" TargetMode="External"/><Relationship Id="rId1531" Type="http://schemas.openxmlformats.org/officeDocument/2006/relationships/hyperlink" Target="http://pbs.twimg.com/profile_images/666298741742137344/MpjfDqfa_normal.jpg" TargetMode="External"/><Relationship Id="rId1769" Type="http://schemas.openxmlformats.org/officeDocument/2006/relationships/hyperlink" Target="https://twitter.com/auntb" TargetMode="External"/><Relationship Id="rId1976" Type="http://schemas.openxmlformats.org/officeDocument/2006/relationships/hyperlink" Target="https://twitter.com/bduggan55" TargetMode="External"/><Relationship Id="rId30" Type="http://schemas.openxmlformats.org/officeDocument/2006/relationships/hyperlink" Target="http://t.co/n1P6AGDI41" TargetMode="External"/><Relationship Id="rId1629" Type="http://schemas.openxmlformats.org/officeDocument/2006/relationships/hyperlink" Target="http://pbs.twimg.com/profile_images/691707535179411456/JZ3-pFYY_normal.jpg" TargetMode="External"/><Relationship Id="rId1836" Type="http://schemas.openxmlformats.org/officeDocument/2006/relationships/hyperlink" Target="https://twitter.com/floral_hardy" TargetMode="External"/><Relationship Id="rId1903" Type="http://schemas.openxmlformats.org/officeDocument/2006/relationships/hyperlink" Target="https://twitter.com/simpleweatheria" TargetMode="External"/><Relationship Id="rId2098" Type="http://schemas.openxmlformats.org/officeDocument/2006/relationships/hyperlink" Target="https://twitter.com/tupeloeventz" TargetMode="External"/><Relationship Id="rId277" Type="http://schemas.openxmlformats.org/officeDocument/2006/relationships/hyperlink" Target="https://t.co/9nWmueLcnP" TargetMode="External"/><Relationship Id="rId484" Type="http://schemas.openxmlformats.org/officeDocument/2006/relationships/hyperlink" Target="https://pbs.twimg.com/profile_banners/587846745/1397079747" TargetMode="External"/><Relationship Id="rId137" Type="http://schemas.openxmlformats.org/officeDocument/2006/relationships/hyperlink" Target="https://t.co/UJYDeNCCqP" TargetMode="External"/><Relationship Id="rId344" Type="http://schemas.openxmlformats.org/officeDocument/2006/relationships/hyperlink" Target="https://pbs.twimg.com/profile_banners/157741758/1453956370" TargetMode="External"/><Relationship Id="rId691" Type="http://schemas.openxmlformats.org/officeDocument/2006/relationships/hyperlink" Target="http://pbs.twimg.com/profile_background_images/630079371890393088/T1zdelOf.jpg" TargetMode="External"/><Relationship Id="rId789" Type="http://schemas.openxmlformats.org/officeDocument/2006/relationships/hyperlink" Target="http://pbs.twimg.com/profile_background_images/908592/barcabarca.jpg" TargetMode="External"/><Relationship Id="rId996" Type="http://schemas.openxmlformats.org/officeDocument/2006/relationships/hyperlink" Target="http://pbs.twimg.com/profile_background_images/686917273324355584/Z-B8rbuV.jpg" TargetMode="External"/><Relationship Id="rId2025" Type="http://schemas.openxmlformats.org/officeDocument/2006/relationships/hyperlink" Target="https://twitter.com/ordersales" TargetMode="External"/><Relationship Id="rId551" Type="http://schemas.openxmlformats.org/officeDocument/2006/relationships/hyperlink" Target="https://pbs.twimg.com/profile_banners/902574338/1411007501" TargetMode="External"/><Relationship Id="rId649" Type="http://schemas.openxmlformats.org/officeDocument/2006/relationships/hyperlink" Target="https://pbs.twimg.com/profile_banners/23780454/1409937372" TargetMode="External"/><Relationship Id="rId856" Type="http://schemas.openxmlformats.org/officeDocument/2006/relationships/hyperlink" Target="http://abs.twimg.com/images/themes/theme1/bg.png" TargetMode="External"/><Relationship Id="rId1181" Type="http://schemas.openxmlformats.org/officeDocument/2006/relationships/hyperlink" Target="http://pbs.twimg.com/profile_images/425710292660535296/qovLKIAT_normal.png" TargetMode="External"/><Relationship Id="rId1279" Type="http://schemas.openxmlformats.org/officeDocument/2006/relationships/hyperlink" Target="http://pbs.twimg.com/profile_images/458962520036761600/XhTzzaRg_normal.jpeg" TargetMode="External"/><Relationship Id="rId1486" Type="http://schemas.openxmlformats.org/officeDocument/2006/relationships/hyperlink" Target="http://pbs.twimg.com/profile_images/636064624929054720/3Lkg_jue_normal.jpg" TargetMode="External"/><Relationship Id="rId204" Type="http://schemas.openxmlformats.org/officeDocument/2006/relationships/hyperlink" Target="http://t.co/dkT0gCtFBK" TargetMode="External"/><Relationship Id="rId411" Type="http://schemas.openxmlformats.org/officeDocument/2006/relationships/hyperlink" Target="https://pbs.twimg.com/profile_banners/10228272/1451685818" TargetMode="External"/><Relationship Id="rId509" Type="http://schemas.openxmlformats.org/officeDocument/2006/relationships/hyperlink" Target="https://pbs.twimg.com/profile_banners/2779649272/1451154257" TargetMode="External"/><Relationship Id="rId1041" Type="http://schemas.openxmlformats.org/officeDocument/2006/relationships/hyperlink" Target="http://abs.twimg.com/images/themes/theme1/bg.png" TargetMode="External"/><Relationship Id="rId1139" Type="http://schemas.openxmlformats.org/officeDocument/2006/relationships/hyperlink" Target="http://abs.twimg.com/images/themes/theme1/bg.png" TargetMode="External"/><Relationship Id="rId1346" Type="http://schemas.openxmlformats.org/officeDocument/2006/relationships/hyperlink" Target="http://pbs.twimg.com/profile_images/603934957/BOOK_ONLY-FINAL_Alor_normal.jpg" TargetMode="External"/><Relationship Id="rId1693" Type="http://schemas.openxmlformats.org/officeDocument/2006/relationships/hyperlink" Target="https://twitter.com/mscokcaroline" TargetMode="External"/><Relationship Id="rId1998" Type="http://schemas.openxmlformats.org/officeDocument/2006/relationships/hyperlink" Target="https://twitter.com/briarhawkeye" TargetMode="External"/><Relationship Id="rId716" Type="http://schemas.openxmlformats.org/officeDocument/2006/relationships/hyperlink" Target="http://abs.twimg.com/images/themes/theme1/bg.png" TargetMode="External"/><Relationship Id="rId923" Type="http://schemas.openxmlformats.org/officeDocument/2006/relationships/hyperlink" Target="http://abs.twimg.com/images/themes/theme1/bg.png" TargetMode="External"/><Relationship Id="rId1553" Type="http://schemas.openxmlformats.org/officeDocument/2006/relationships/hyperlink" Target="http://pbs.twimg.com/profile_images/2944962868/5e99d282f105667505c6e7243ab0d21c_normal.jpeg" TargetMode="External"/><Relationship Id="rId1760" Type="http://schemas.openxmlformats.org/officeDocument/2006/relationships/hyperlink" Target="https://twitter.com/fmtalk1065" TargetMode="External"/><Relationship Id="rId1858" Type="http://schemas.openxmlformats.org/officeDocument/2006/relationships/hyperlink" Target="https://twitter.com/_lovingmelexi" TargetMode="External"/><Relationship Id="rId52" Type="http://schemas.openxmlformats.org/officeDocument/2006/relationships/hyperlink" Target="http://t.co/vBAZOsZ33x" TargetMode="External"/><Relationship Id="rId1206" Type="http://schemas.openxmlformats.org/officeDocument/2006/relationships/hyperlink" Target="http://pbs.twimg.com/profile_images/590556800971313153/zUdt5pyi_normal.jpg" TargetMode="External"/><Relationship Id="rId1413" Type="http://schemas.openxmlformats.org/officeDocument/2006/relationships/hyperlink" Target="http://pbs.twimg.com/profile_images/692056454610616320/0Wbigd6K_normal.jpg" TargetMode="External"/><Relationship Id="rId1620" Type="http://schemas.openxmlformats.org/officeDocument/2006/relationships/hyperlink" Target="http://pbs.twimg.com/profile_images/426568618759831552/Uf4yUFa5_normal.jpeg" TargetMode="External"/><Relationship Id="rId1718" Type="http://schemas.openxmlformats.org/officeDocument/2006/relationships/hyperlink" Target="https://twitter.com/nmscas_jb" TargetMode="External"/><Relationship Id="rId1925" Type="http://schemas.openxmlformats.org/officeDocument/2006/relationships/hyperlink" Target="https://twitter.com/texomacasino" TargetMode="External"/><Relationship Id="rId299" Type="http://schemas.openxmlformats.org/officeDocument/2006/relationships/hyperlink" Target="https://pbs.twimg.com/profile_banners/213793809/1452180515" TargetMode="External"/><Relationship Id="rId159" Type="http://schemas.openxmlformats.org/officeDocument/2006/relationships/hyperlink" Target="http://t.co/J94W2bQC72" TargetMode="External"/><Relationship Id="rId366" Type="http://schemas.openxmlformats.org/officeDocument/2006/relationships/hyperlink" Target="https://pbs.twimg.com/profile_banners/2861995431/1431927772" TargetMode="External"/><Relationship Id="rId573" Type="http://schemas.openxmlformats.org/officeDocument/2006/relationships/hyperlink" Target="https://pbs.twimg.com/profile_banners/31238045/1451838308" TargetMode="External"/><Relationship Id="rId780" Type="http://schemas.openxmlformats.org/officeDocument/2006/relationships/hyperlink" Target="http://pbs.twimg.com/profile_background_images/622124066296573952/XBiVzadq.jpg" TargetMode="External"/><Relationship Id="rId2047" Type="http://schemas.openxmlformats.org/officeDocument/2006/relationships/hyperlink" Target="https://twitter.com/panthers" TargetMode="External"/><Relationship Id="rId226" Type="http://schemas.openxmlformats.org/officeDocument/2006/relationships/hyperlink" Target="http://t.co/OGPoeabd6W" TargetMode="External"/><Relationship Id="rId433" Type="http://schemas.openxmlformats.org/officeDocument/2006/relationships/hyperlink" Target="https://pbs.twimg.com/profile_banners/920227776/1391747686" TargetMode="External"/><Relationship Id="rId878" Type="http://schemas.openxmlformats.org/officeDocument/2006/relationships/hyperlink" Target="http://abs.twimg.com/images/themes/theme1/bg.png" TargetMode="External"/><Relationship Id="rId1063" Type="http://schemas.openxmlformats.org/officeDocument/2006/relationships/hyperlink" Target="http://abs.twimg.com/images/themes/theme1/bg.png" TargetMode="External"/><Relationship Id="rId1270" Type="http://schemas.openxmlformats.org/officeDocument/2006/relationships/hyperlink" Target="http://pbs.twimg.com/profile_images/650382005314658304/pLQ7tyd0_normal.jpg" TargetMode="External"/><Relationship Id="rId2114" Type="http://schemas.openxmlformats.org/officeDocument/2006/relationships/hyperlink" Target="https://twitter.com/hillbillyladyok" TargetMode="External"/><Relationship Id="rId640" Type="http://schemas.openxmlformats.org/officeDocument/2006/relationships/hyperlink" Target="https://pbs.twimg.com/profile_banners/384564819/1452965378" TargetMode="External"/><Relationship Id="rId738" Type="http://schemas.openxmlformats.org/officeDocument/2006/relationships/hyperlink" Target="http://pbs.twimg.com/profile_background_images/694812182/6cc88dea8078550dc7949cbe3f69fb04.png" TargetMode="External"/><Relationship Id="rId945" Type="http://schemas.openxmlformats.org/officeDocument/2006/relationships/hyperlink" Target="http://abs.twimg.com/images/themes/theme14/bg.gif" TargetMode="External"/><Relationship Id="rId1368" Type="http://schemas.openxmlformats.org/officeDocument/2006/relationships/hyperlink" Target="http://pbs.twimg.com/profile_images/643513524434640897/2cOhBOit_normal.png" TargetMode="External"/><Relationship Id="rId1575" Type="http://schemas.openxmlformats.org/officeDocument/2006/relationships/hyperlink" Target="http://pbs.twimg.com/profile_images/561297960386826241/WgeO6eO7_normal.jpeg" TargetMode="External"/><Relationship Id="rId1782" Type="http://schemas.openxmlformats.org/officeDocument/2006/relationships/hyperlink" Target="https://twitter.com/adalazerzone" TargetMode="External"/><Relationship Id="rId74" Type="http://schemas.openxmlformats.org/officeDocument/2006/relationships/hyperlink" Target="https://t.co/DByWt45HZj" TargetMode="External"/><Relationship Id="rId500" Type="http://schemas.openxmlformats.org/officeDocument/2006/relationships/hyperlink" Target="https://pbs.twimg.com/profile_banners/1322618173/1425316820" TargetMode="External"/><Relationship Id="rId805" Type="http://schemas.openxmlformats.org/officeDocument/2006/relationships/hyperlink" Target="http://abs.twimg.com/images/themes/theme1/bg.png" TargetMode="External"/><Relationship Id="rId1130" Type="http://schemas.openxmlformats.org/officeDocument/2006/relationships/hyperlink" Target="http://abs.twimg.com/images/themes/theme9/bg.gif" TargetMode="External"/><Relationship Id="rId1228" Type="http://schemas.openxmlformats.org/officeDocument/2006/relationships/hyperlink" Target="http://pbs.twimg.com/profile_images/682297875578130432/XzlBLo4-_normal.jpg" TargetMode="External"/><Relationship Id="rId1435" Type="http://schemas.openxmlformats.org/officeDocument/2006/relationships/hyperlink" Target="http://pbs.twimg.com/profile_images/378800000759197520/723750882dcc16688e96515c508a3448_normal.jpeg" TargetMode="External"/><Relationship Id="rId1642" Type="http://schemas.openxmlformats.org/officeDocument/2006/relationships/hyperlink" Target="https://twitter.com/joannhelperin" TargetMode="External"/><Relationship Id="rId1947" Type="http://schemas.openxmlformats.org/officeDocument/2006/relationships/hyperlink" Target="https://twitter.com/neuvooelpaso" TargetMode="External"/><Relationship Id="rId1502" Type="http://schemas.openxmlformats.org/officeDocument/2006/relationships/hyperlink" Target="http://pbs.twimg.com/profile_images/691067411965972484/WOOEwt51_normal.jpg" TargetMode="External"/><Relationship Id="rId1807" Type="http://schemas.openxmlformats.org/officeDocument/2006/relationships/hyperlink" Target="https://twitter.com/aurorafuerst" TargetMode="External"/><Relationship Id="rId290" Type="http://schemas.openxmlformats.org/officeDocument/2006/relationships/hyperlink" Target="https://pbs.twimg.com/profile_banners/2396341728/1395155083" TargetMode="External"/><Relationship Id="rId388" Type="http://schemas.openxmlformats.org/officeDocument/2006/relationships/hyperlink" Target="https://pbs.twimg.com/profile_banners/28465748/1448637671" TargetMode="External"/><Relationship Id="rId2069" Type="http://schemas.openxmlformats.org/officeDocument/2006/relationships/hyperlink" Target="https://twitter.com/robwireweather" TargetMode="External"/><Relationship Id="rId150" Type="http://schemas.openxmlformats.org/officeDocument/2006/relationships/hyperlink" Target="http://t.co/2r3MZqvvyP" TargetMode="External"/><Relationship Id="rId595" Type="http://schemas.openxmlformats.org/officeDocument/2006/relationships/hyperlink" Target="https://pbs.twimg.com/profile_banners/74269132/1449585694" TargetMode="External"/><Relationship Id="rId248" Type="http://schemas.openxmlformats.org/officeDocument/2006/relationships/hyperlink" Target="http://t.co/cbtoCgnCqw" TargetMode="External"/><Relationship Id="rId455" Type="http://schemas.openxmlformats.org/officeDocument/2006/relationships/hyperlink" Target="https://pbs.twimg.com/profile_banners/2225131633/1385913520" TargetMode="External"/><Relationship Id="rId662" Type="http://schemas.openxmlformats.org/officeDocument/2006/relationships/hyperlink" Target="https://pbs.twimg.com/profile_banners/4345523654/1448374223" TargetMode="External"/><Relationship Id="rId1085" Type="http://schemas.openxmlformats.org/officeDocument/2006/relationships/hyperlink" Target="http://abs.twimg.com/images/themes/theme1/bg.png" TargetMode="External"/><Relationship Id="rId1292" Type="http://schemas.openxmlformats.org/officeDocument/2006/relationships/hyperlink" Target="http://pbs.twimg.com/profile_images/692193213122285568/nSw4anoL_normal.jpg" TargetMode="External"/><Relationship Id="rId2136" Type="http://schemas.openxmlformats.org/officeDocument/2006/relationships/hyperlink" Target="https://twitter.com/jevans1137" TargetMode="External"/><Relationship Id="rId108" Type="http://schemas.openxmlformats.org/officeDocument/2006/relationships/hyperlink" Target="http://t.co/q5mF2FZv7J" TargetMode="External"/><Relationship Id="rId315" Type="http://schemas.openxmlformats.org/officeDocument/2006/relationships/hyperlink" Target="https://pbs.twimg.com/profile_banners/573115905/1354293438" TargetMode="External"/><Relationship Id="rId522" Type="http://schemas.openxmlformats.org/officeDocument/2006/relationships/hyperlink" Target="https://pbs.twimg.com/profile_banners/1260674960/1402537135" TargetMode="External"/><Relationship Id="rId967" Type="http://schemas.openxmlformats.org/officeDocument/2006/relationships/hyperlink" Target="http://abs.twimg.com/images/themes/theme1/bg.png" TargetMode="External"/><Relationship Id="rId1152" Type="http://schemas.openxmlformats.org/officeDocument/2006/relationships/hyperlink" Target="http://pbs.twimg.com/profile_images/458692077853765632/q-8pnteg_normal.jpeg" TargetMode="External"/><Relationship Id="rId1597" Type="http://schemas.openxmlformats.org/officeDocument/2006/relationships/hyperlink" Target="http://pbs.twimg.com/profile_images/685831942550364160/g8Z443fw_normal.jpg" TargetMode="External"/><Relationship Id="rId96" Type="http://schemas.openxmlformats.org/officeDocument/2006/relationships/hyperlink" Target="https://t.co/KA3SnzwX3G" TargetMode="External"/><Relationship Id="rId827" Type="http://schemas.openxmlformats.org/officeDocument/2006/relationships/hyperlink" Target="http://abs.twimg.com/images/themes/theme1/bg.png" TargetMode="External"/><Relationship Id="rId1012" Type="http://schemas.openxmlformats.org/officeDocument/2006/relationships/hyperlink" Target="http://abs.twimg.com/images/themes/theme1/bg.png" TargetMode="External"/><Relationship Id="rId1457" Type="http://schemas.openxmlformats.org/officeDocument/2006/relationships/hyperlink" Target="http://pbs.twimg.com/profile_images/474787299449139200/r18j_c1t_normal.jpeg" TargetMode="External"/><Relationship Id="rId1664" Type="http://schemas.openxmlformats.org/officeDocument/2006/relationships/hyperlink" Target="https://twitter.com/marysarahmusic" TargetMode="External"/><Relationship Id="rId1871" Type="http://schemas.openxmlformats.org/officeDocument/2006/relationships/hyperlink" Target="https://twitter.com/valazquez_b" TargetMode="External"/><Relationship Id="rId1317" Type="http://schemas.openxmlformats.org/officeDocument/2006/relationships/hyperlink" Target="http://pbs.twimg.com/profile_images/684487236369420289/cEn9vC_f_normal.jpg" TargetMode="External"/><Relationship Id="rId1524" Type="http://schemas.openxmlformats.org/officeDocument/2006/relationships/hyperlink" Target="http://pbs.twimg.com/profile_images/678088409521369088/xM7K_UXa_normal.jpg" TargetMode="External"/><Relationship Id="rId1731" Type="http://schemas.openxmlformats.org/officeDocument/2006/relationships/hyperlink" Target="https://twitter.com/tharealmcb" TargetMode="External"/><Relationship Id="rId1969" Type="http://schemas.openxmlformats.org/officeDocument/2006/relationships/hyperlink" Target="https://twitter.com/kyledloveless" TargetMode="External"/><Relationship Id="rId23" Type="http://schemas.openxmlformats.org/officeDocument/2006/relationships/hyperlink" Target="http://t.co/7g33kaNNcR" TargetMode="External"/><Relationship Id="rId1829" Type="http://schemas.openxmlformats.org/officeDocument/2006/relationships/hyperlink" Target="https://twitter.com/romanflute" TargetMode="External"/><Relationship Id="rId172" Type="http://schemas.openxmlformats.org/officeDocument/2006/relationships/hyperlink" Target="https://t.co/YIvzeKk7LM" TargetMode="External"/><Relationship Id="rId477" Type="http://schemas.openxmlformats.org/officeDocument/2006/relationships/hyperlink" Target="https://pbs.twimg.com/profile_banners/1463556884/1438398121" TargetMode="External"/><Relationship Id="rId684" Type="http://schemas.openxmlformats.org/officeDocument/2006/relationships/hyperlink" Target="http://pbs.twimg.com/profile_background_images/265511666/back4.jpg" TargetMode="External"/><Relationship Id="rId2060" Type="http://schemas.openxmlformats.org/officeDocument/2006/relationships/hyperlink" Target="https://twitter.com/sprittibee" TargetMode="External"/><Relationship Id="rId337" Type="http://schemas.openxmlformats.org/officeDocument/2006/relationships/hyperlink" Target="https://pbs.twimg.com/profile_banners/4704425018/1451923142" TargetMode="External"/><Relationship Id="rId891" Type="http://schemas.openxmlformats.org/officeDocument/2006/relationships/hyperlink" Target="http://abs.twimg.com/images/themes/theme1/bg.png" TargetMode="External"/><Relationship Id="rId989" Type="http://schemas.openxmlformats.org/officeDocument/2006/relationships/hyperlink" Target="http://abs.twimg.com/images/themes/theme1/bg.png" TargetMode="External"/><Relationship Id="rId2018" Type="http://schemas.openxmlformats.org/officeDocument/2006/relationships/hyperlink" Target="https://twitter.com/ken_ragsdale" TargetMode="External"/><Relationship Id="rId544" Type="http://schemas.openxmlformats.org/officeDocument/2006/relationships/hyperlink" Target="https://pbs.twimg.com/profile_banners/2752696471/1408736208" TargetMode="External"/><Relationship Id="rId751" Type="http://schemas.openxmlformats.org/officeDocument/2006/relationships/hyperlink" Target="http://pbs.twimg.com/profile_background_images/610925018/x6686b3f924b9d9d69c7665e6f172912.png" TargetMode="External"/><Relationship Id="rId849" Type="http://schemas.openxmlformats.org/officeDocument/2006/relationships/hyperlink" Target="http://pbs.twimg.com/profile_background_images/572453633/iphone_headphone_treble_clef.png" TargetMode="External"/><Relationship Id="rId1174" Type="http://schemas.openxmlformats.org/officeDocument/2006/relationships/hyperlink" Target="http://pbs.twimg.com/profile_images/627869118985830400/O9exD9Yh_normal.png" TargetMode="External"/><Relationship Id="rId1381" Type="http://schemas.openxmlformats.org/officeDocument/2006/relationships/hyperlink" Target="http://pbs.twimg.com/profile_images/486381249749995520/y4WMGRPh_normal.png" TargetMode="External"/><Relationship Id="rId1479" Type="http://schemas.openxmlformats.org/officeDocument/2006/relationships/hyperlink" Target="http://pbs.twimg.com/profile_images/685215099510849536/OhgNiIqB_normal.jpg" TargetMode="External"/><Relationship Id="rId1686" Type="http://schemas.openxmlformats.org/officeDocument/2006/relationships/hyperlink" Target="https://twitter.com/themoontowerbng" TargetMode="External"/><Relationship Id="rId404" Type="http://schemas.openxmlformats.org/officeDocument/2006/relationships/hyperlink" Target="https://pbs.twimg.com/profile_banners/2819873704/1416318232" TargetMode="External"/><Relationship Id="rId611" Type="http://schemas.openxmlformats.org/officeDocument/2006/relationships/hyperlink" Target="https://pbs.twimg.com/profile_banners/182978734/1365188958" TargetMode="External"/><Relationship Id="rId1034" Type="http://schemas.openxmlformats.org/officeDocument/2006/relationships/hyperlink" Target="http://abs.twimg.com/images/themes/theme1/bg.png" TargetMode="External"/><Relationship Id="rId1241" Type="http://schemas.openxmlformats.org/officeDocument/2006/relationships/hyperlink" Target="http://pbs.twimg.com/profile_images/1034559294/coupon_site_logo_normal.JPG" TargetMode="External"/><Relationship Id="rId1339" Type="http://schemas.openxmlformats.org/officeDocument/2006/relationships/hyperlink" Target="http://pbs.twimg.com/profile_images/552644676776247296/HTiFoAtI_normal.jpeg" TargetMode="External"/><Relationship Id="rId1893" Type="http://schemas.openxmlformats.org/officeDocument/2006/relationships/hyperlink" Target="https://twitter.com/laletrasiente" TargetMode="External"/><Relationship Id="rId709" Type="http://schemas.openxmlformats.org/officeDocument/2006/relationships/hyperlink" Target="http://abs.twimg.com/images/themes/theme14/bg.gif" TargetMode="External"/><Relationship Id="rId916" Type="http://schemas.openxmlformats.org/officeDocument/2006/relationships/hyperlink" Target="http://pbs.twimg.com/profile_background_images/691729212596707328/Mdnn04_y.jpg" TargetMode="External"/><Relationship Id="rId1101" Type="http://schemas.openxmlformats.org/officeDocument/2006/relationships/hyperlink" Target="http://pbs.twimg.com/profile_background_images/536205116903153664/5XLzJdWm.jpeg" TargetMode="External"/><Relationship Id="rId1546" Type="http://schemas.openxmlformats.org/officeDocument/2006/relationships/hyperlink" Target="http://pbs.twimg.com/profile_images/592682710189084672/3SD4b6cA_normal.jpg" TargetMode="External"/><Relationship Id="rId1753" Type="http://schemas.openxmlformats.org/officeDocument/2006/relationships/hyperlink" Target="https://twitter.com/spectricide" TargetMode="External"/><Relationship Id="rId1960" Type="http://schemas.openxmlformats.org/officeDocument/2006/relationships/hyperlink" Target="https://twitter.com/chickasawccc" TargetMode="External"/><Relationship Id="rId45" Type="http://schemas.openxmlformats.org/officeDocument/2006/relationships/hyperlink" Target="https://t.co/bKzVCYZieY" TargetMode="External"/><Relationship Id="rId1406" Type="http://schemas.openxmlformats.org/officeDocument/2006/relationships/hyperlink" Target="http://pbs.twimg.com/profile_images/1399726092/SWA_Logo_normal.PNG" TargetMode="External"/><Relationship Id="rId1613" Type="http://schemas.openxmlformats.org/officeDocument/2006/relationships/hyperlink" Target="http://pbs.twimg.com/profile_images/692738130273632257/cwurcRsS_normal.jpg" TargetMode="External"/><Relationship Id="rId1820" Type="http://schemas.openxmlformats.org/officeDocument/2006/relationships/hyperlink" Target="https://twitter.com/akroper" TargetMode="External"/><Relationship Id="rId194" Type="http://schemas.openxmlformats.org/officeDocument/2006/relationships/hyperlink" Target="http://t.co/YInukFQD4n" TargetMode="External"/><Relationship Id="rId1918" Type="http://schemas.openxmlformats.org/officeDocument/2006/relationships/hyperlink" Target="https://twitter.com/lee_wingard" TargetMode="External"/><Relationship Id="rId2082" Type="http://schemas.openxmlformats.org/officeDocument/2006/relationships/hyperlink" Target="https://twitter.com/fleejack" TargetMode="External"/><Relationship Id="rId261" Type="http://schemas.openxmlformats.org/officeDocument/2006/relationships/hyperlink" Target="http://t.co/vPIW8Uv35B" TargetMode="External"/><Relationship Id="rId499" Type="http://schemas.openxmlformats.org/officeDocument/2006/relationships/hyperlink" Target="https://pbs.twimg.com/profile_banners/16227765/1426783320" TargetMode="External"/><Relationship Id="rId359" Type="http://schemas.openxmlformats.org/officeDocument/2006/relationships/hyperlink" Target="https://pbs.twimg.com/profile_banners/486732524/1400877216" TargetMode="External"/><Relationship Id="rId566" Type="http://schemas.openxmlformats.org/officeDocument/2006/relationships/hyperlink" Target="https://pbs.twimg.com/profile_banners/18082224/1445829376" TargetMode="External"/><Relationship Id="rId773" Type="http://schemas.openxmlformats.org/officeDocument/2006/relationships/hyperlink" Target="http://abs.twimg.com/images/themes/theme1/bg.png" TargetMode="External"/><Relationship Id="rId1196" Type="http://schemas.openxmlformats.org/officeDocument/2006/relationships/hyperlink" Target="http://pbs.twimg.com/profile_images/662519284736880640/gKQBUVol_normal.jpg" TargetMode="External"/><Relationship Id="rId121" Type="http://schemas.openxmlformats.org/officeDocument/2006/relationships/hyperlink" Target="http://t.co/m7UohrFdOM" TargetMode="External"/><Relationship Id="rId219" Type="http://schemas.openxmlformats.org/officeDocument/2006/relationships/hyperlink" Target="http://t.co/JPVMLcZ11Z" TargetMode="External"/><Relationship Id="rId426" Type="http://schemas.openxmlformats.org/officeDocument/2006/relationships/hyperlink" Target="https://pbs.twimg.com/profile_banners/3189936510/1431190156" TargetMode="External"/><Relationship Id="rId633" Type="http://schemas.openxmlformats.org/officeDocument/2006/relationships/hyperlink" Target="https://pbs.twimg.com/profile_banners/304497205/1362158279" TargetMode="External"/><Relationship Id="rId980" Type="http://schemas.openxmlformats.org/officeDocument/2006/relationships/hyperlink" Target="http://abs.twimg.com/images/themes/theme1/bg.png" TargetMode="External"/><Relationship Id="rId1056" Type="http://schemas.openxmlformats.org/officeDocument/2006/relationships/hyperlink" Target="http://pbs.twimg.com/profile_background_images/555799198155538432/ramnd-lg.png" TargetMode="External"/><Relationship Id="rId1263" Type="http://schemas.openxmlformats.org/officeDocument/2006/relationships/hyperlink" Target="http://pbs.twimg.com/profile_images/1925007414/FMTalk_Twitter_Logo_normal.jpg" TargetMode="External"/><Relationship Id="rId2107" Type="http://schemas.openxmlformats.org/officeDocument/2006/relationships/hyperlink" Target="https://twitter.com/davishswolves" TargetMode="External"/><Relationship Id="rId840" Type="http://schemas.openxmlformats.org/officeDocument/2006/relationships/hyperlink" Target="http://abs.twimg.com/images/themes/theme5/bg.gif" TargetMode="External"/><Relationship Id="rId938" Type="http://schemas.openxmlformats.org/officeDocument/2006/relationships/hyperlink" Target="http://abs.twimg.com/images/themes/theme1/bg.png" TargetMode="External"/><Relationship Id="rId1470" Type="http://schemas.openxmlformats.org/officeDocument/2006/relationships/hyperlink" Target="http://pbs.twimg.com/profile_images/554923986308440065/2H3YN03P_normal.jpeg" TargetMode="External"/><Relationship Id="rId1568" Type="http://schemas.openxmlformats.org/officeDocument/2006/relationships/hyperlink" Target="http://pbs.twimg.com/profile_images/1889544386/nonsense_normal.jpg" TargetMode="External"/><Relationship Id="rId1775" Type="http://schemas.openxmlformats.org/officeDocument/2006/relationships/hyperlink" Target="https://twitter.com/tmj_mob_retail" TargetMode="External"/><Relationship Id="rId67" Type="http://schemas.openxmlformats.org/officeDocument/2006/relationships/hyperlink" Target="http://t.co/DICpXjb1PB" TargetMode="External"/><Relationship Id="rId700" Type="http://schemas.openxmlformats.org/officeDocument/2006/relationships/hyperlink" Target="http://abs.twimg.com/images/themes/theme1/bg.png" TargetMode="External"/><Relationship Id="rId1123" Type="http://schemas.openxmlformats.org/officeDocument/2006/relationships/hyperlink" Target="http://abs.twimg.com/images/themes/theme1/bg.png" TargetMode="External"/><Relationship Id="rId1330" Type="http://schemas.openxmlformats.org/officeDocument/2006/relationships/hyperlink" Target="http://pbs.twimg.com/profile_images/656939519518879746/LQGf6ne5_normal.jpg" TargetMode="External"/><Relationship Id="rId1428" Type="http://schemas.openxmlformats.org/officeDocument/2006/relationships/hyperlink" Target="http://pbs.twimg.com/profile_images/427890318923423744/0nMT_gVa_normal.jpeg" TargetMode="External"/><Relationship Id="rId1635" Type="http://schemas.openxmlformats.org/officeDocument/2006/relationships/hyperlink" Target="http://pbs.twimg.com/profile_images/611894658097152000/xpQqFBkB_normal.png" TargetMode="External"/><Relationship Id="rId1982" Type="http://schemas.openxmlformats.org/officeDocument/2006/relationships/hyperlink" Target="https://twitter.com/dizzymissruby" TargetMode="External"/><Relationship Id="rId1842" Type="http://schemas.openxmlformats.org/officeDocument/2006/relationships/hyperlink" Target="https://twitter.com/alabamadui_atty" TargetMode="External"/><Relationship Id="rId1702" Type="http://schemas.openxmlformats.org/officeDocument/2006/relationships/hyperlink" Target="https://twitter.com/yskdesmoines" TargetMode="External"/><Relationship Id="rId283" Type="http://schemas.openxmlformats.org/officeDocument/2006/relationships/hyperlink" Target="http://t.co/XGphaI3HwW" TargetMode="External"/><Relationship Id="rId490" Type="http://schemas.openxmlformats.org/officeDocument/2006/relationships/hyperlink" Target="https://pbs.twimg.com/profile_banners/781306064/1447813245" TargetMode="External"/><Relationship Id="rId143" Type="http://schemas.openxmlformats.org/officeDocument/2006/relationships/hyperlink" Target="http://t.co/f1o0MK1i" TargetMode="External"/><Relationship Id="rId350" Type="http://schemas.openxmlformats.org/officeDocument/2006/relationships/hyperlink" Target="https://pbs.twimg.com/profile_banners/363962458/1430204313" TargetMode="External"/><Relationship Id="rId588" Type="http://schemas.openxmlformats.org/officeDocument/2006/relationships/hyperlink" Target="https://pbs.twimg.com/profile_banners/2928016608/1419813344" TargetMode="External"/><Relationship Id="rId795" Type="http://schemas.openxmlformats.org/officeDocument/2006/relationships/hyperlink" Target="http://abs.twimg.com/images/themes/theme14/bg.gif" TargetMode="External"/><Relationship Id="rId2031" Type="http://schemas.openxmlformats.org/officeDocument/2006/relationships/hyperlink" Target="https://twitter.com/kgounews" TargetMode="External"/><Relationship Id="rId9" Type="http://schemas.openxmlformats.org/officeDocument/2006/relationships/hyperlink" Target="https://t.co/ZkpalS8qnH" TargetMode="External"/><Relationship Id="rId210" Type="http://schemas.openxmlformats.org/officeDocument/2006/relationships/hyperlink" Target="http://t.co/vaxtZJirqE" TargetMode="External"/><Relationship Id="rId448" Type="http://schemas.openxmlformats.org/officeDocument/2006/relationships/hyperlink" Target="https://pbs.twimg.com/profile_banners/2354175390/1441664438" TargetMode="External"/><Relationship Id="rId655" Type="http://schemas.openxmlformats.org/officeDocument/2006/relationships/hyperlink" Target="https://pbs.twimg.com/profile_banners/843691909/1453750534" TargetMode="External"/><Relationship Id="rId862" Type="http://schemas.openxmlformats.org/officeDocument/2006/relationships/hyperlink" Target="http://pbs.twimg.com/profile_background_images/845018122/3073cb96182544d57872083124406ef5.jpeg" TargetMode="External"/><Relationship Id="rId1078" Type="http://schemas.openxmlformats.org/officeDocument/2006/relationships/hyperlink" Target="http://abs.twimg.com/images/themes/theme5/bg.gif" TargetMode="External"/><Relationship Id="rId1285" Type="http://schemas.openxmlformats.org/officeDocument/2006/relationships/hyperlink" Target="http://pbs.twimg.com/profile_images/378800000435502240/fb3e0986244a8a41bfbfbd7973f9c0e3_normal.png" TargetMode="External"/><Relationship Id="rId1492" Type="http://schemas.openxmlformats.org/officeDocument/2006/relationships/hyperlink" Target="http://pbs.twimg.com/profile_images/547429759873867776/Q62gbzh__normal.jpeg" TargetMode="External"/><Relationship Id="rId2129" Type="http://schemas.openxmlformats.org/officeDocument/2006/relationships/hyperlink" Target="https://twitter.com/winstarworld" TargetMode="External"/><Relationship Id="rId308" Type="http://schemas.openxmlformats.org/officeDocument/2006/relationships/hyperlink" Target="https://pbs.twimg.com/profile_banners/563779898/1453254808" TargetMode="External"/><Relationship Id="rId515" Type="http://schemas.openxmlformats.org/officeDocument/2006/relationships/hyperlink" Target="https://pbs.twimg.com/profile_banners/2987931695/1421785929" TargetMode="External"/><Relationship Id="rId722" Type="http://schemas.openxmlformats.org/officeDocument/2006/relationships/hyperlink" Target="http://pbs.twimg.com/profile_background_images/478687798245859330/xW-zJmuU.jpeg" TargetMode="External"/><Relationship Id="rId1145" Type="http://schemas.openxmlformats.org/officeDocument/2006/relationships/hyperlink" Target="http://abs.twimg.com/sticky/default_profile_images/default_profile_4_normal.png" TargetMode="External"/><Relationship Id="rId1352" Type="http://schemas.openxmlformats.org/officeDocument/2006/relationships/hyperlink" Target="http://pbs.twimg.com/profile_images/688724702920110081/9dVjKoGp_normal.jpg" TargetMode="External"/><Relationship Id="rId1797" Type="http://schemas.openxmlformats.org/officeDocument/2006/relationships/hyperlink" Target="https://twitter.com/cc247weather" TargetMode="External"/><Relationship Id="rId89" Type="http://schemas.openxmlformats.org/officeDocument/2006/relationships/hyperlink" Target="https://t.co/xNxxdnXxGd" TargetMode="External"/><Relationship Id="rId1005" Type="http://schemas.openxmlformats.org/officeDocument/2006/relationships/hyperlink" Target="http://pbs.twimg.com/profile_background_images/510234328681287680/CY-8vqMW.jpeg" TargetMode="External"/><Relationship Id="rId1212" Type="http://schemas.openxmlformats.org/officeDocument/2006/relationships/hyperlink" Target="http://pbs.twimg.com/profile_images/646797454214479872/IdXCjTh1_normal.jpg" TargetMode="External"/><Relationship Id="rId1657" Type="http://schemas.openxmlformats.org/officeDocument/2006/relationships/hyperlink" Target="https://twitter.com/tophrjobs" TargetMode="External"/><Relationship Id="rId1864" Type="http://schemas.openxmlformats.org/officeDocument/2006/relationships/hyperlink" Target="https://twitter.com/jamesmowlowski" TargetMode="External"/><Relationship Id="rId1517" Type="http://schemas.openxmlformats.org/officeDocument/2006/relationships/hyperlink" Target="http://pbs.twimg.com/profile_images/658482120856371201/xWqWMNQU_normal.jpg" TargetMode="External"/><Relationship Id="rId1724" Type="http://schemas.openxmlformats.org/officeDocument/2006/relationships/hyperlink" Target="https://twitter.com/joeybarnestv" TargetMode="External"/><Relationship Id="rId16" Type="http://schemas.openxmlformats.org/officeDocument/2006/relationships/hyperlink" Target="http://t.co/bmL1XpZ8p0" TargetMode="External"/><Relationship Id="rId1931" Type="http://schemas.openxmlformats.org/officeDocument/2006/relationships/hyperlink" Target="https://twitter.com/fancybuffalo" TargetMode="External"/><Relationship Id="rId165" Type="http://schemas.openxmlformats.org/officeDocument/2006/relationships/hyperlink" Target="http://t.co/LQS1GVPGOu" TargetMode="External"/><Relationship Id="rId372" Type="http://schemas.openxmlformats.org/officeDocument/2006/relationships/hyperlink" Target="https://pbs.twimg.com/profile_banners/611365329/1448684572" TargetMode="External"/><Relationship Id="rId677" Type="http://schemas.openxmlformats.org/officeDocument/2006/relationships/hyperlink" Target="http://pbs.twimg.com/profile_background_images/624335086553411584/eqN-ITBY.jpg" TargetMode="External"/><Relationship Id="rId2053" Type="http://schemas.openxmlformats.org/officeDocument/2006/relationships/hyperlink" Target="https://twitter.com/jmnance" TargetMode="External"/><Relationship Id="rId232" Type="http://schemas.openxmlformats.org/officeDocument/2006/relationships/hyperlink" Target="http://t.co/dfKQ12TELs" TargetMode="External"/><Relationship Id="rId884" Type="http://schemas.openxmlformats.org/officeDocument/2006/relationships/hyperlink" Target="http://abs.twimg.com/images/themes/theme1/bg.png" TargetMode="External"/><Relationship Id="rId2120" Type="http://schemas.openxmlformats.org/officeDocument/2006/relationships/hyperlink" Target="https://twitter.com/therimer250" TargetMode="External"/><Relationship Id="rId537" Type="http://schemas.openxmlformats.org/officeDocument/2006/relationships/hyperlink" Target="https://pbs.twimg.com/profile_banners/3399445924/1442621038" TargetMode="External"/><Relationship Id="rId744" Type="http://schemas.openxmlformats.org/officeDocument/2006/relationships/hyperlink" Target="http://abs.twimg.com/images/themes/theme1/bg.png" TargetMode="External"/><Relationship Id="rId951" Type="http://schemas.openxmlformats.org/officeDocument/2006/relationships/hyperlink" Target="http://abs.twimg.com/images/themes/theme14/bg.gif" TargetMode="External"/><Relationship Id="rId1167" Type="http://schemas.openxmlformats.org/officeDocument/2006/relationships/hyperlink" Target="http://pbs.twimg.com/profile_images/616708349527076869/df6DcIhD_normal.jpg" TargetMode="External"/><Relationship Id="rId1374" Type="http://schemas.openxmlformats.org/officeDocument/2006/relationships/hyperlink" Target="http://pbs.twimg.com/profile_images/688659922007900160/e7WLokOY_normal.jpg" TargetMode="External"/><Relationship Id="rId1581" Type="http://schemas.openxmlformats.org/officeDocument/2006/relationships/hyperlink" Target="http://pbs.twimg.com/profile_images/690423697858019328/sAFwVjye_normal.jpg" TargetMode="External"/><Relationship Id="rId1679" Type="http://schemas.openxmlformats.org/officeDocument/2006/relationships/hyperlink" Target="https://twitter.com/usmeagleeye" TargetMode="External"/><Relationship Id="rId80" Type="http://schemas.openxmlformats.org/officeDocument/2006/relationships/hyperlink" Target="https://t.co/VI3TYwX2fc" TargetMode="External"/><Relationship Id="rId604" Type="http://schemas.openxmlformats.org/officeDocument/2006/relationships/hyperlink" Target="https://pbs.twimg.com/profile_banners/139444891/1443722715" TargetMode="External"/><Relationship Id="rId811" Type="http://schemas.openxmlformats.org/officeDocument/2006/relationships/hyperlink" Target="http://abs.twimg.com/images/themes/theme1/bg.png" TargetMode="External"/><Relationship Id="rId1027" Type="http://schemas.openxmlformats.org/officeDocument/2006/relationships/hyperlink" Target="http://abs.twimg.com/images/themes/theme1/bg.png" TargetMode="External"/><Relationship Id="rId1234" Type="http://schemas.openxmlformats.org/officeDocument/2006/relationships/hyperlink" Target="http://pbs.twimg.com/profile_images/684603272875868161/Q5l1RoYT_normal.jpg" TargetMode="External"/><Relationship Id="rId1441" Type="http://schemas.openxmlformats.org/officeDocument/2006/relationships/hyperlink" Target="http://pbs.twimg.com/profile_images/185074341/bender-smoking2_normal.jpg" TargetMode="External"/><Relationship Id="rId1886" Type="http://schemas.openxmlformats.org/officeDocument/2006/relationships/hyperlink" Target="https://twitter.com/nishwilguno1" TargetMode="External"/><Relationship Id="rId909" Type="http://schemas.openxmlformats.org/officeDocument/2006/relationships/hyperlink" Target="http://abs.twimg.com/images/themes/theme1/bg.png" TargetMode="External"/><Relationship Id="rId1301" Type="http://schemas.openxmlformats.org/officeDocument/2006/relationships/hyperlink" Target="http://pbs.twimg.com/profile_images/1399755863/SWA_Logo_normal.PNG" TargetMode="External"/><Relationship Id="rId1539" Type="http://schemas.openxmlformats.org/officeDocument/2006/relationships/hyperlink" Target="http://pbs.twimg.com/profile_images/378800000079232345/83dc9e3381ba188f108973acd9c03f31_normal.jpeg" TargetMode="External"/><Relationship Id="rId1746" Type="http://schemas.openxmlformats.org/officeDocument/2006/relationships/hyperlink" Target="https://twitter.com/cannaprocessing" TargetMode="External"/><Relationship Id="rId1953" Type="http://schemas.openxmlformats.org/officeDocument/2006/relationships/hyperlink" Target="https://twitter.com/fnxtv" TargetMode="External"/><Relationship Id="rId38" Type="http://schemas.openxmlformats.org/officeDocument/2006/relationships/hyperlink" Target="https://t.co/Sz5BoAjHE7" TargetMode="External"/><Relationship Id="rId1606" Type="http://schemas.openxmlformats.org/officeDocument/2006/relationships/hyperlink" Target="http://pbs.twimg.com/profile_images/479723559124619264/Fl0pCt0S_normal.jpeg" TargetMode="External"/><Relationship Id="rId1813" Type="http://schemas.openxmlformats.org/officeDocument/2006/relationships/hyperlink" Target="https://twitter.com/ants012369" TargetMode="External"/><Relationship Id="rId187" Type="http://schemas.openxmlformats.org/officeDocument/2006/relationships/hyperlink" Target="http://t.co/xVg3NYOT5y" TargetMode="External"/><Relationship Id="rId394" Type="http://schemas.openxmlformats.org/officeDocument/2006/relationships/hyperlink" Target="https://pbs.twimg.com/profile_banners/2285603406/1433181771" TargetMode="External"/><Relationship Id="rId2075" Type="http://schemas.openxmlformats.org/officeDocument/2006/relationships/hyperlink" Target="https://twitter.com/ritacollin64" TargetMode="External"/><Relationship Id="rId254" Type="http://schemas.openxmlformats.org/officeDocument/2006/relationships/hyperlink" Target="http://t.co/GxC8F9iU4F" TargetMode="External"/><Relationship Id="rId699" Type="http://schemas.openxmlformats.org/officeDocument/2006/relationships/hyperlink" Target="http://pbs.twimg.com/profile_background_images/378800000182802730/I2z8qQQd.jpeg" TargetMode="External"/><Relationship Id="rId1091" Type="http://schemas.openxmlformats.org/officeDocument/2006/relationships/hyperlink" Target="http://abs.twimg.com/images/themes/theme2/bg.gif" TargetMode="External"/><Relationship Id="rId114" Type="http://schemas.openxmlformats.org/officeDocument/2006/relationships/hyperlink" Target="http://t.co/py2TNpGygX" TargetMode="External"/><Relationship Id="rId461" Type="http://schemas.openxmlformats.org/officeDocument/2006/relationships/hyperlink" Target="https://pbs.twimg.com/profile_banners/57036569/1452946876" TargetMode="External"/><Relationship Id="rId559" Type="http://schemas.openxmlformats.org/officeDocument/2006/relationships/hyperlink" Target="https://pbs.twimg.com/profile_banners/281211248/1411241300" TargetMode="External"/><Relationship Id="rId766" Type="http://schemas.openxmlformats.org/officeDocument/2006/relationships/hyperlink" Target="http://pbs.twimg.com/profile_background_images/495622148761726976/MfY_t12g.jpeg" TargetMode="External"/><Relationship Id="rId1189" Type="http://schemas.openxmlformats.org/officeDocument/2006/relationships/hyperlink" Target="http://pbs.twimg.com/profile_images/688164102699495424/2SaJPxQJ_normal.jpg" TargetMode="External"/><Relationship Id="rId1396" Type="http://schemas.openxmlformats.org/officeDocument/2006/relationships/hyperlink" Target="http://pbs.twimg.com/profile_images/692098013142126592/TO3flXCO_normal.jpg" TargetMode="External"/><Relationship Id="rId321" Type="http://schemas.openxmlformats.org/officeDocument/2006/relationships/hyperlink" Target="https://pbs.twimg.com/profile_banners/3141038900/1428290569" TargetMode="External"/><Relationship Id="rId419" Type="http://schemas.openxmlformats.org/officeDocument/2006/relationships/hyperlink" Target="https://pbs.twimg.com/profile_banners/398732476/1453630254" TargetMode="External"/><Relationship Id="rId626" Type="http://schemas.openxmlformats.org/officeDocument/2006/relationships/hyperlink" Target="https://pbs.twimg.com/profile_banners/320939822/1453977711" TargetMode="External"/><Relationship Id="rId973" Type="http://schemas.openxmlformats.org/officeDocument/2006/relationships/hyperlink" Target="http://pbs.twimg.com/profile_background_images/140853582/wwbackground.png" TargetMode="External"/><Relationship Id="rId1049" Type="http://schemas.openxmlformats.org/officeDocument/2006/relationships/hyperlink" Target="http://abs.twimg.com/images/themes/theme1/bg.png" TargetMode="External"/><Relationship Id="rId1256" Type="http://schemas.openxmlformats.org/officeDocument/2006/relationships/hyperlink" Target="http://pbs.twimg.com/profile_images/469132567841484800/GAX2P4T2_normal.jpeg" TargetMode="External"/><Relationship Id="rId2002" Type="http://schemas.openxmlformats.org/officeDocument/2006/relationships/hyperlink" Target="https://twitter.com/tupelo_buzz" TargetMode="External"/><Relationship Id="rId833" Type="http://schemas.openxmlformats.org/officeDocument/2006/relationships/hyperlink" Target="http://abs.twimg.com/images/themes/theme15/bg.png" TargetMode="External"/><Relationship Id="rId1116" Type="http://schemas.openxmlformats.org/officeDocument/2006/relationships/hyperlink" Target="http://abs.twimg.com/images/themes/theme1/bg.png" TargetMode="External"/><Relationship Id="rId1463" Type="http://schemas.openxmlformats.org/officeDocument/2006/relationships/hyperlink" Target="http://pbs.twimg.com/profile_images/555121929124716544/55uHIdol_normal.jpeg" TargetMode="External"/><Relationship Id="rId1670" Type="http://schemas.openxmlformats.org/officeDocument/2006/relationships/hyperlink" Target="https://twitter.com/vineyardvines" TargetMode="External"/><Relationship Id="rId1768" Type="http://schemas.openxmlformats.org/officeDocument/2006/relationships/hyperlink" Target="https://twitter.com/kaligreene_" TargetMode="External"/><Relationship Id="rId900" Type="http://schemas.openxmlformats.org/officeDocument/2006/relationships/hyperlink" Target="http://pbs.twimg.com/profile_background_images/431860085652873216/eHRLsgSZ.jpeg" TargetMode="External"/><Relationship Id="rId1323" Type="http://schemas.openxmlformats.org/officeDocument/2006/relationships/hyperlink" Target="http://pbs.twimg.com/profile_images/683166168203395072/y6R7n5DB_normal.jpg" TargetMode="External"/><Relationship Id="rId1530" Type="http://schemas.openxmlformats.org/officeDocument/2006/relationships/hyperlink" Target="http://abs.twimg.com/sticky/default_profile_images/default_profile_0_normal.png" TargetMode="External"/><Relationship Id="rId1628" Type="http://schemas.openxmlformats.org/officeDocument/2006/relationships/hyperlink" Target="http://pbs.twimg.com/profile_images/689048525783482368/iQ0AluEb_normal.jpg" TargetMode="External"/><Relationship Id="rId1975" Type="http://schemas.openxmlformats.org/officeDocument/2006/relationships/hyperlink" Target="https://twitter.com/murph_andy" TargetMode="External"/><Relationship Id="rId1835" Type="http://schemas.openxmlformats.org/officeDocument/2006/relationships/hyperlink" Target="https://twitter.com/k5liddell" TargetMode="External"/><Relationship Id="rId1902" Type="http://schemas.openxmlformats.org/officeDocument/2006/relationships/hyperlink" Target="https://twitter.com/snnwxorg" TargetMode="External"/><Relationship Id="rId2097" Type="http://schemas.openxmlformats.org/officeDocument/2006/relationships/hyperlink" Target="https://twitter.com/kauffmaninc" TargetMode="External"/><Relationship Id="rId276" Type="http://schemas.openxmlformats.org/officeDocument/2006/relationships/hyperlink" Target="http://t.co/jmwfpLeIZj" TargetMode="External"/><Relationship Id="rId483" Type="http://schemas.openxmlformats.org/officeDocument/2006/relationships/hyperlink" Target="https://pbs.twimg.com/profile_banners/318870034/1354914846" TargetMode="External"/><Relationship Id="rId690" Type="http://schemas.openxmlformats.org/officeDocument/2006/relationships/hyperlink" Target="http://abs.twimg.com/images/themes/theme1/bg.png" TargetMode="External"/><Relationship Id="rId136" Type="http://schemas.openxmlformats.org/officeDocument/2006/relationships/hyperlink" Target="https://t.co/xWsFUyZgNq" TargetMode="External"/><Relationship Id="rId343" Type="http://schemas.openxmlformats.org/officeDocument/2006/relationships/hyperlink" Target="https://pbs.twimg.com/profile_banners/468163197/1453529478" TargetMode="External"/><Relationship Id="rId550" Type="http://schemas.openxmlformats.org/officeDocument/2006/relationships/hyperlink" Target="https://pbs.twimg.com/profile_banners/19088665/1452013190" TargetMode="External"/><Relationship Id="rId788" Type="http://schemas.openxmlformats.org/officeDocument/2006/relationships/hyperlink" Target="http://abs.twimg.com/images/themes/theme13/bg.gif" TargetMode="External"/><Relationship Id="rId995" Type="http://schemas.openxmlformats.org/officeDocument/2006/relationships/hyperlink" Target="http://abs.twimg.com/images/themes/theme1/bg.png" TargetMode="External"/><Relationship Id="rId1180" Type="http://schemas.openxmlformats.org/officeDocument/2006/relationships/hyperlink" Target="http://pbs.twimg.com/profile_images/603887900527173632/A9PGH6Nq_normal.jpg" TargetMode="External"/><Relationship Id="rId2024" Type="http://schemas.openxmlformats.org/officeDocument/2006/relationships/hyperlink" Target="https://twitter.com/shannontoll" TargetMode="External"/><Relationship Id="rId203" Type="http://schemas.openxmlformats.org/officeDocument/2006/relationships/hyperlink" Target="http://t.co/Ky00F2eK" TargetMode="External"/><Relationship Id="rId648" Type="http://schemas.openxmlformats.org/officeDocument/2006/relationships/hyperlink" Target="https://pbs.twimg.com/profile_banners/1945961114/1400081555" TargetMode="External"/><Relationship Id="rId855" Type="http://schemas.openxmlformats.org/officeDocument/2006/relationships/hyperlink" Target="http://abs.twimg.com/images/themes/theme14/bg.gif" TargetMode="External"/><Relationship Id="rId1040" Type="http://schemas.openxmlformats.org/officeDocument/2006/relationships/hyperlink" Target="http://abs.twimg.com/images/themes/theme19/bg.gif" TargetMode="External"/><Relationship Id="rId1278" Type="http://schemas.openxmlformats.org/officeDocument/2006/relationships/hyperlink" Target="http://pbs.twimg.com/profile_images/670261082041114624/46-qGyq8_normal.jpg" TargetMode="External"/><Relationship Id="rId1485" Type="http://schemas.openxmlformats.org/officeDocument/2006/relationships/hyperlink" Target="http://pbs.twimg.com/profile_images/676250644668358656/RD4FeW6F_normal.jpg" TargetMode="External"/><Relationship Id="rId1692" Type="http://schemas.openxmlformats.org/officeDocument/2006/relationships/hyperlink" Target="https://twitter.com/beccaboo389" TargetMode="External"/><Relationship Id="rId410" Type="http://schemas.openxmlformats.org/officeDocument/2006/relationships/hyperlink" Target="https://pbs.twimg.com/profile_banners/3520178957/1452037288" TargetMode="External"/><Relationship Id="rId508" Type="http://schemas.openxmlformats.org/officeDocument/2006/relationships/hyperlink" Target="https://pbs.twimg.com/profile_banners/893323705/1453844972" TargetMode="External"/><Relationship Id="rId715" Type="http://schemas.openxmlformats.org/officeDocument/2006/relationships/hyperlink" Target="http://abs.twimg.com/images/themes/theme1/bg.png" TargetMode="External"/><Relationship Id="rId922" Type="http://schemas.openxmlformats.org/officeDocument/2006/relationships/hyperlink" Target="http://abs.twimg.com/images/themes/theme1/bg.png" TargetMode="External"/><Relationship Id="rId1138" Type="http://schemas.openxmlformats.org/officeDocument/2006/relationships/hyperlink" Target="http://abs.twimg.com/images/themes/theme1/bg.png" TargetMode="External"/><Relationship Id="rId1345" Type="http://schemas.openxmlformats.org/officeDocument/2006/relationships/hyperlink" Target="http://pbs.twimg.com/profile_images/378800000731279209/dec2b94f4527259c37f93bfea2e57696_normal.png" TargetMode="External"/><Relationship Id="rId1552" Type="http://schemas.openxmlformats.org/officeDocument/2006/relationships/hyperlink" Target="http://pbs.twimg.com/profile_images/674997759636692992/rUT3RI-0_normal.jpg" TargetMode="External"/><Relationship Id="rId1997" Type="http://schemas.openxmlformats.org/officeDocument/2006/relationships/hyperlink" Target="https://twitter.com/getgetgooditems" TargetMode="External"/><Relationship Id="rId1205" Type="http://schemas.openxmlformats.org/officeDocument/2006/relationships/hyperlink" Target="http://pbs.twimg.com/profile_images/646535108745281537/LxRQoFXr_normal.png" TargetMode="External"/><Relationship Id="rId1857" Type="http://schemas.openxmlformats.org/officeDocument/2006/relationships/hyperlink" Target="https://twitter.com/bighosshouston" TargetMode="External"/><Relationship Id="rId51" Type="http://schemas.openxmlformats.org/officeDocument/2006/relationships/hyperlink" Target="http://t.co/2YOoZLt2mX" TargetMode="External"/><Relationship Id="rId1412" Type="http://schemas.openxmlformats.org/officeDocument/2006/relationships/hyperlink" Target="http://pbs.twimg.com/profile_images/2465540488/rwpyx8b9o73jahx1dyl8_normal.png" TargetMode="External"/><Relationship Id="rId1717" Type="http://schemas.openxmlformats.org/officeDocument/2006/relationships/hyperlink" Target="https://twitter.com/nmscas" TargetMode="External"/><Relationship Id="rId1924" Type="http://schemas.openxmlformats.org/officeDocument/2006/relationships/hyperlink" Target="https://twitter.com/alabamainsider" TargetMode="External"/><Relationship Id="rId298" Type="http://schemas.openxmlformats.org/officeDocument/2006/relationships/hyperlink" Target="https://pbs.twimg.com/profile_banners/21258337/1446645107" TargetMode="External"/><Relationship Id="rId158" Type="http://schemas.openxmlformats.org/officeDocument/2006/relationships/hyperlink" Target="http://t.co/OQXJBAREi1" TargetMode="External"/><Relationship Id="rId365" Type="http://schemas.openxmlformats.org/officeDocument/2006/relationships/hyperlink" Target="https://pbs.twimg.com/profile_banners/254919415/1407272130" TargetMode="External"/><Relationship Id="rId572" Type="http://schemas.openxmlformats.org/officeDocument/2006/relationships/hyperlink" Target="https://pbs.twimg.com/profile_banners/24090488/1401332305" TargetMode="External"/><Relationship Id="rId2046" Type="http://schemas.openxmlformats.org/officeDocument/2006/relationships/hyperlink" Target="https://twitter.com/artesianhotel" TargetMode="External"/><Relationship Id="rId225" Type="http://schemas.openxmlformats.org/officeDocument/2006/relationships/hyperlink" Target="http://t.co/s0LOKkNh9j" TargetMode="External"/><Relationship Id="rId432" Type="http://schemas.openxmlformats.org/officeDocument/2006/relationships/hyperlink" Target="https://pbs.twimg.com/profile_banners/345143529/1441757031" TargetMode="External"/><Relationship Id="rId877" Type="http://schemas.openxmlformats.org/officeDocument/2006/relationships/hyperlink" Target="http://pbs.twimg.com/profile_background_images/221877544/bg-new.png" TargetMode="External"/><Relationship Id="rId1062" Type="http://schemas.openxmlformats.org/officeDocument/2006/relationships/hyperlink" Target="http://abs.twimg.com/images/themes/theme1/bg.png" TargetMode="External"/><Relationship Id="rId2113" Type="http://schemas.openxmlformats.org/officeDocument/2006/relationships/hyperlink" Target="https://twitter.com/thatcrispybacon" TargetMode="External"/><Relationship Id="rId737" Type="http://schemas.openxmlformats.org/officeDocument/2006/relationships/hyperlink" Target="http://pbs.twimg.com/profile_background_images/418593681/twitterbkgrd.jpg" TargetMode="External"/><Relationship Id="rId944" Type="http://schemas.openxmlformats.org/officeDocument/2006/relationships/hyperlink" Target="http://abs.twimg.com/images/themes/theme10/bg.gif" TargetMode="External"/><Relationship Id="rId1367" Type="http://schemas.openxmlformats.org/officeDocument/2006/relationships/hyperlink" Target="http://pbs.twimg.com/profile_images/614528617733730304/ZDIh01BD_normal.jpg" TargetMode="External"/><Relationship Id="rId1574" Type="http://schemas.openxmlformats.org/officeDocument/2006/relationships/hyperlink" Target="http://pbs.twimg.com/profile_images/600680798430339072/UQ4XVVtS_normal.jpg" TargetMode="External"/><Relationship Id="rId1781" Type="http://schemas.openxmlformats.org/officeDocument/2006/relationships/hyperlink" Target="https://twitter.com/loljknvm" TargetMode="External"/><Relationship Id="rId73" Type="http://schemas.openxmlformats.org/officeDocument/2006/relationships/hyperlink" Target="http://t.co/qO5mfUcz9j" TargetMode="External"/><Relationship Id="rId804" Type="http://schemas.openxmlformats.org/officeDocument/2006/relationships/hyperlink" Target="http://pbs.twimg.com/profile_background_images/573112679184773120/z90vMzMp.jpeg" TargetMode="External"/><Relationship Id="rId1227" Type="http://schemas.openxmlformats.org/officeDocument/2006/relationships/hyperlink" Target="http://pbs.twimg.com/profile_images/586009433563471874/W7Sb7n63_normal.jpg" TargetMode="External"/><Relationship Id="rId1434" Type="http://schemas.openxmlformats.org/officeDocument/2006/relationships/hyperlink" Target="http://pbs.twimg.com/profile_images/618271680452886532/0dr-u_i1_normal.jpg" TargetMode="External"/><Relationship Id="rId1641" Type="http://schemas.openxmlformats.org/officeDocument/2006/relationships/hyperlink" Target="https://twitter.com/buyers210" TargetMode="External"/><Relationship Id="rId1879" Type="http://schemas.openxmlformats.org/officeDocument/2006/relationships/hyperlink" Target="https://twitter.com/physicianjobsok" TargetMode="External"/><Relationship Id="rId1501" Type="http://schemas.openxmlformats.org/officeDocument/2006/relationships/hyperlink" Target="http://pbs.twimg.com/profile_images/633483048592379904/OqlRqUzN_normal.png" TargetMode="External"/><Relationship Id="rId1739" Type="http://schemas.openxmlformats.org/officeDocument/2006/relationships/hyperlink" Target="https://twitter.com/msnews2011" TargetMode="External"/><Relationship Id="rId1946" Type="http://schemas.openxmlformats.org/officeDocument/2006/relationships/hyperlink" Target="https://twitter.com/greenlawoffice" TargetMode="External"/><Relationship Id="rId1806" Type="http://schemas.openxmlformats.org/officeDocument/2006/relationships/hyperlink" Target="https://twitter.com/landbluebook" TargetMode="External"/><Relationship Id="rId387" Type="http://schemas.openxmlformats.org/officeDocument/2006/relationships/hyperlink" Target="https://pbs.twimg.com/profile_banners/73171384/1431989085" TargetMode="External"/><Relationship Id="rId594" Type="http://schemas.openxmlformats.org/officeDocument/2006/relationships/hyperlink" Target="https://pbs.twimg.com/profile_banners/31318378/1451490618" TargetMode="External"/><Relationship Id="rId2068" Type="http://schemas.openxmlformats.org/officeDocument/2006/relationships/hyperlink" Target="https://twitter.com/vamp_kris2102" TargetMode="External"/><Relationship Id="rId247" Type="http://schemas.openxmlformats.org/officeDocument/2006/relationships/hyperlink" Target="http://t.co/Xcz5VTiRdm" TargetMode="External"/><Relationship Id="rId899" Type="http://schemas.openxmlformats.org/officeDocument/2006/relationships/hyperlink" Target="http://pbs.twimg.com/profile_background_images/885941281/e6d167d7689f39ce9e36b0c214db4f0d.jpeg" TargetMode="External"/><Relationship Id="rId1084" Type="http://schemas.openxmlformats.org/officeDocument/2006/relationships/hyperlink" Target="http://abs.twimg.com/images/themes/theme1/bg.png" TargetMode="External"/><Relationship Id="rId107" Type="http://schemas.openxmlformats.org/officeDocument/2006/relationships/hyperlink" Target="http://t.co/NMJhQIOFrq" TargetMode="External"/><Relationship Id="rId454" Type="http://schemas.openxmlformats.org/officeDocument/2006/relationships/hyperlink" Target="https://pbs.twimg.com/profile_banners/948532842/1444766344" TargetMode="External"/><Relationship Id="rId661" Type="http://schemas.openxmlformats.org/officeDocument/2006/relationships/hyperlink" Target="https://pbs.twimg.com/profile_banners/3073622757/1451309021" TargetMode="External"/><Relationship Id="rId759" Type="http://schemas.openxmlformats.org/officeDocument/2006/relationships/hyperlink" Target="http://abs.twimg.com/images/themes/theme1/bg.png" TargetMode="External"/><Relationship Id="rId966" Type="http://schemas.openxmlformats.org/officeDocument/2006/relationships/hyperlink" Target="http://abs.twimg.com/images/themes/theme1/bg.png" TargetMode="External"/><Relationship Id="rId1291" Type="http://schemas.openxmlformats.org/officeDocument/2006/relationships/hyperlink" Target="http://pbs.twimg.com/profile_images/684753993940119552/dTspaFGc_normal.jpg" TargetMode="External"/><Relationship Id="rId1389" Type="http://schemas.openxmlformats.org/officeDocument/2006/relationships/hyperlink" Target="http://pbs.twimg.com/profile_images/378800000814205615/40759b778703ec498eb67c671a238c17_normal.png" TargetMode="External"/><Relationship Id="rId1596" Type="http://schemas.openxmlformats.org/officeDocument/2006/relationships/hyperlink" Target="http://pbs.twimg.com/profile_images/692750718973952000/916u3LXn_normal.jpg" TargetMode="External"/><Relationship Id="rId2135" Type="http://schemas.openxmlformats.org/officeDocument/2006/relationships/hyperlink" Target="https://twitter.com/jasper_pirate" TargetMode="External"/><Relationship Id="rId314" Type="http://schemas.openxmlformats.org/officeDocument/2006/relationships/hyperlink" Target="https://pbs.twimg.com/profile_banners/2322663553/1453757492" TargetMode="External"/><Relationship Id="rId521" Type="http://schemas.openxmlformats.org/officeDocument/2006/relationships/hyperlink" Target="https://pbs.twimg.com/profile_banners/378818066/1444677362" TargetMode="External"/><Relationship Id="rId619" Type="http://schemas.openxmlformats.org/officeDocument/2006/relationships/hyperlink" Target="https://pbs.twimg.com/profile_banners/27873356/1440780673" TargetMode="External"/><Relationship Id="rId1151" Type="http://schemas.openxmlformats.org/officeDocument/2006/relationships/hyperlink" Target="http://pbs.twimg.com/profile_images/436607310278823937/TwbhPaWu_normal.jpeg" TargetMode="External"/><Relationship Id="rId1249" Type="http://schemas.openxmlformats.org/officeDocument/2006/relationships/hyperlink" Target="http://pbs.twimg.com/profile_images/475811154174832642/w-JdLsXv_normal.jpeg" TargetMode="External"/><Relationship Id="rId95" Type="http://schemas.openxmlformats.org/officeDocument/2006/relationships/hyperlink" Target="http://t.co/1q6UEmHaP8" TargetMode="External"/><Relationship Id="rId826" Type="http://schemas.openxmlformats.org/officeDocument/2006/relationships/hyperlink" Target="http://abs.twimg.com/images/themes/theme1/bg.png" TargetMode="External"/><Relationship Id="rId1011" Type="http://schemas.openxmlformats.org/officeDocument/2006/relationships/hyperlink" Target="http://abs.twimg.com/images/themes/theme1/bg.png" TargetMode="External"/><Relationship Id="rId1109" Type="http://schemas.openxmlformats.org/officeDocument/2006/relationships/hyperlink" Target="http://abs.twimg.com/images/themes/theme14/bg.gif" TargetMode="External"/><Relationship Id="rId1456" Type="http://schemas.openxmlformats.org/officeDocument/2006/relationships/hyperlink" Target="http://pbs.twimg.com/profile_images/1814130509/FNX_Vimeo_Picture_normal.jpg" TargetMode="External"/><Relationship Id="rId1663" Type="http://schemas.openxmlformats.org/officeDocument/2006/relationships/hyperlink" Target="https://twitter.com/krischris519" TargetMode="External"/><Relationship Id="rId1870" Type="http://schemas.openxmlformats.org/officeDocument/2006/relationships/hyperlink" Target="https://twitter.com/helanmback" TargetMode="External"/><Relationship Id="rId1968" Type="http://schemas.openxmlformats.org/officeDocument/2006/relationships/hyperlink" Target="https://twitter.com/laniecraig" TargetMode="External"/><Relationship Id="rId1316" Type="http://schemas.openxmlformats.org/officeDocument/2006/relationships/hyperlink" Target="http://pbs.twimg.com/profile_images/645568762129854464/nae6PQYe_normal.jpg" TargetMode="External"/><Relationship Id="rId1523" Type="http://schemas.openxmlformats.org/officeDocument/2006/relationships/hyperlink" Target="http://pbs.twimg.com/profile_images/679412272301604864/xO-ei8WI_normal.jpg" TargetMode="External"/><Relationship Id="rId1730" Type="http://schemas.openxmlformats.org/officeDocument/2006/relationships/hyperlink" Target="https://twitter.com/amclassmobileal" TargetMode="External"/><Relationship Id="rId22" Type="http://schemas.openxmlformats.org/officeDocument/2006/relationships/hyperlink" Target="http://t.co/lvZr5XxvZT" TargetMode="External"/><Relationship Id="rId1828" Type="http://schemas.openxmlformats.org/officeDocument/2006/relationships/hyperlink" Target="https://twitter.com/therealyog" TargetMode="External"/><Relationship Id="rId171" Type="http://schemas.openxmlformats.org/officeDocument/2006/relationships/hyperlink" Target="http://t.co/sIt6Z3644G" TargetMode="External"/><Relationship Id="rId269" Type="http://schemas.openxmlformats.org/officeDocument/2006/relationships/hyperlink" Target="https://t.co/NMtQBosIRm" TargetMode="External"/><Relationship Id="rId476" Type="http://schemas.openxmlformats.org/officeDocument/2006/relationships/hyperlink" Target="https://pbs.twimg.com/profile_banners/2670235741/1406059273" TargetMode="External"/><Relationship Id="rId683" Type="http://schemas.openxmlformats.org/officeDocument/2006/relationships/hyperlink" Target="http://pbs.twimg.com/profile_background_images/378800000090732437/f9cecd20f7bd6184842fc5ae2780c72d.jpeg" TargetMode="External"/><Relationship Id="rId890" Type="http://schemas.openxmlformats.org/officeDocument/2006/relationships/hyperlink" Target="http://abs.twimg.com/images/themes/theme10/bg.gif" TargetMode="External"/><Relationship Id="rId129" Type="http://schemas.openxmlformats.org/officeDocument/2006/relationships/hyperlink" Target="http://t.co/12ry6o6e9g" TargetMode="External"/><Relationship Id="rId336" Type="http://schemas.openxmlformats.org/officeDocument/2006/relationships/hyperlink" Target="https://pbs.twimg.com/profile_banners/23462676/1351693305" TargetMode="External"/><Relationship Id="rId543" Type="http://schemas.openxmlformats.org/officeDocument/2006/relationships/hyperlink" Target="https://pbs.twimg.com/profile_banners/14116807/1452643223" TargetMode="External"/><Relationship Id="rId988" Type="http://schemas.openxmlformats.org/officeDocument/2006/relationships/hyperlink" Target="http://abs.twimg.com/images/themes/theme1/bg.png" TargetMode="External"/><Relationship Id="rId1173" Type="http://schemas.openxmlformats.org/officeDocument/2006/relationships/hyperlink" Target="http://pbs.twimg.com/profile_images/478948878394195969/Wc_yzSCZ_normal.jpeg" TargetMode="External"/><Relationship Id="rId1380" Type="http://schemas.openxmlformats.org/officeDocument/2006/relationships/hyperlink" Target="http://pbs.twimg.com/profile_images/649976536926302208/Z97nmTVT_normal.jpg" TargetMode="External"/><Relationship Id="rId2017" Type="http://schemas.openxmlformats.org/officeDocument/2006/relationships/hyperlink" Target="https://twitter.com/xx1infamous" TargetMode="External"/><Relationship Id="rId403" Type="http://schemas.openxmlformats.org/officeDocument/2006/relationships/hyperlink" Target="https://pbs.twimg.com/profile_banners/389087288/1453520407" TargetMode="External"/><Relationship Id="rId750" Type="http://schemas.openxmlformats.org/officeDocument/2006/relationships/hyperlink" Target="http://abs.twimg.com/images/themes/theme1/bg.png" TargetMode="External"/><Relationship Id="rId848" Type="http://schemas.openxmlformats.org/officeDocument/2006/relationships/hyperlink" Target="http://abs.twimg.com/images/themes/theme4/bg.gif" TargetMode="External"/><Relationship Id="rId1033" Type="http://schemas.openxmlformats.org/officeDocument/2006/relationships/hyperlink" Target="http://abs.twimg.com/images/themes/theme1/bg.png" TargetMode="External"/><Relationship Id="rId1478" Type="http://schemas.openxmlformats.org/officeDocument/2006/relationships/hyperlink" Target="http://pbs.twimg.com/profile_images/689702386344951808/7P0eaHwE_normal.jpg" TargetMode="External"/><Relationship Id="rId1685" Type="http://schemas.openxmlformats.org/officeDocument/2006/relationships/hyperlink" Target="https://twitter.com/biggoldnation" TargetMode="External"/><Relationship Id="rId1892" Type="http://schemas.openxmlformats.org/officeDocument/2006/relationships/hyperlink" Target="https://twitter.com/boss_johhny" TargetMode="External"/><Relationship Id="rId610" Type="http://schemas.openxmlformats.org/officeDocument/2006/relationships/hyperlink" Target="https://pbs.twimg.com/profile_banners/3233899798/1433934579" TargetMode="External"/><Relationship Id="rId708" Type="http://schemas.openxmlformats.org/officeDocument/2006/relationships/hyperlink" Target="http://abs.twimg.com/images/themes/theme15/bg.png" TargetMode="External"/><Relationship Id="rId915" Type="http://schemas.openxmlformats.org/officeDocument/2006/relationships/hyperlink" Target="http://abs.twimg.com/images/themes/theme1/bg.png" TargetMode="External"/><Relationship Id="rId1240" Type="http://schemas.openxmlformats.org/officeDocument/2006/relationships/hyperlink" Target="http://pbs.twimg.com/profile_images/1249562563/memphis_normal.jpg" TargetMode="External"/><Relationship Id="rId1338" Type="http://schemas.openxmlformats.org/officeDocument/2006/relationships/hyperlink" Target="http://pbs.twimg.com/profile_images/2795864653/8a177bf678aa7d40cd5df2195a82078d_normal.jpeg" TargetMode="External"/><Relationship Id="rId1545" Type="http://schemas.openxmlformats.org/officeDocument/2006/relationships/hyperlink" Target="http://pbs.twimg.com/profile_images/476082560267595777/6Z9T3ANO_normal.jpeg" TargetMode="External"/><Relationship Id="rId1100" Type="http://schemas.openxmlformats.org/officeDocument/2006/relationships/hyperlink" Target="http://pbs.twimg.com/profile_background_images/378800000113122435/43579eec5fba67f067fa22ab5e42af11.jpeg" TargetMode="External"/><Relationship Id="rId1405" Type="http://schemas.openxmlformats.org/officeDocument/2006/relationships/hyperlink" Target="http://pbs.twimg.com/profile_images/680282299984908288/Hd_EiRBA_normal.jpg" TargetMode="External"/><Relationship Id="rId1752" Type="http://schemas.openxmlformats.org/officeDocument/2006/relationships/hyperlink" Target="https://twitter.com/ctown4life24" TargetMode="External"/><Relationship Id="rId44" Type="http://schemas.openxmlformats.org/officeDocument/2006/relationships/hyperlink" Target="http://t.co/WwSz7FJGvl" TargetMode="External"/><Relationship Id="rId1612" Type="http://schemas.openxmlformats.org/officeDocument/2006/relationships/hyperlink" Target="http://pbs.twimg.com/profile_images/689901487019847680/vBCX9PO0_normal.jpg" TargetMode="External"/><Relationship Id="rId1917" Type="http://schemas.openxmlformats.org/officeDocument/2006/relationships/hyperlink" Target="https://twitter.com/fashyneko" TargetMode="External"/><Relationship Id="rId193" Type="http://schemas.openxmlformats.org/officeDocument/2006/relationships/hyperlink" Target="https://t.co/l7RZk5Y948" TargetMode="External"/><Relationship Id="rId498" Type="http://schemas.openxmlformats.org/officeDocument/2006/relationships/hyperlink" Target="https://pbs.twimg.com/profile_banners/1499240299/1396290594" TargetMode="External"/><Relationship Id="rId2081" Type="http://schemas.openxmlformats.org/officeDocument/2006/relationships/hyperlink" Target="https://twitter.com/tweet3po" TargetMode="External"/><Relationship Id="rId260" Type="http://schemas.openxmlformats.org/officeDocument/2006/relationships/hyperlink" Target="https://t.co/g7qVWCeOJ5" TargetMode="External"/><Relationship Id="rId120" Type="http://schemas.openxmlformats.org/officeDocument/2006/relationships/hyperlink" Target="http://t.co/6HlEeTUQuo" TargetMode="External"/><Relationship Id="rId358" Type="http://schemas.openxmlformats.org/officeDocument/2006/relationships/hyperlink" Target="https://pbs.twimg.com/profile_banners/217118762/1433614125" TargetMode="External"/><Relationship Id="rId565" Type="http://schemas.openxmlformats.org/officeDocument/2006/relationships/hyperlink" Target="https://pbs.twimg.com/profile_banners/13058772/1446824368" TargetMode="External"/><Relationship Id="rId772" Type="http://schemas.openxmlformats.org/officeDocument/2006/relationships/hyperlink" Target="http://pbs.twimg.com/profile_background_images/84815064/xb3bda32c8db604688bf058d86effc93.png" TargetMode="External"/><Relationship Id="rId1195" Type="http://schemas.openxmlformats.org/officeDocument/2006/relationships/hyperlink" Target="http://pbs.twimg.com/profile_images/625167267773321216/hfepVToX_normal.jpg" TargetMode="External"/><Relationship Id="rId2039" Type="http://schemas.openxmlformats.org/officeDocument/2006/relationships/hyperlink" Target="https://twitter.com/ndngenuity" TargetMode="External"/><Relationship Id="rId218" Type="http://schemas.openxmlformats.org/officeDocument/2006/relationships/hyperlink" Target="http://t.co/x8VzMrYRpz" TargetMode="External"/><Relationship Id="rId425" Type="http://schemas.openxmlformats.org/officeDocument/2006/relationships/hyperlink" Target="https://pbs.twimg.com/profile_banners/274082381/1416487315" TargetMode="External"/><Relationship Id="rId632" Type="http://schemas.openxmlformats.org/officeDocument/2006/relationships/hyperlink" Target="https://pbs.twimg.com/profile_banners/184859323/1444319228" TargetMode="External"/><Relationship Id="rId1055" Type="http://schemas.openxmlformats.org/officeDocument/2006/relationships/hyperlink" Target="http://pbs.twimg.com/profile_background_images/433254331622494208/pAPTEf3W.jpeg" TargetMode="External"/><Relationship Id="rId1262" Type="http://schemas.openxmlformats.org/officeDocument/2006/relationships/hyperlink" Target="http://pbs.twimg.com/profile_images/692715604579516417/qskT_yyM_normal.jpg" TargetMode="External"/><Relationship Id="rId2106" Type="http://schemas.openxmlformats.org/officeDocument/2006/relationships/hyperlink" Target="https://twitter.com/sbwok" TargetMode="External"/><Relationship Id="rId937" Type="http://schemas.openxmlformats.org/officeDocument/2006/relationships/hyperlink" Target="http://abs.twimg.com/images/themes/theme1/bg.png" TargetMode="External"/><Relationship Id="rId1122" Type="http://schemas.openxmlformats.org/officeDocument/2006/relationships/hyperlink" Target="http://abs.twimg.com/images/themes/theme1/bg.png" TargetMode="External"/><Relationship Id="rId1567" Type="http://schemas.openxmlformats.org/officeDocument/2006/relationships/hyperlink" Target="http://pbs.twimg.com/profile_images/684128047054716928/WJoysotD_normal.jpg" TargetMode="External"/><Relationship Id="rId1774" Type="http://schemas.openxmlformats.org/officeDocument/2006/relationships/hyperlink" Target="https://twitter.com/pddlive" TargetMode="External"/><Relationship Id="rId1981" Type="http://schemas.openxmlformats.org/officeDocument/2006/relationships/hyperlink" Target="https://twitter.com/2steelgirls" TargetMode="External"/><Relationship Id="rId66" Type="http://schemas.openxmlformats.org/officeDocument/2006/relationships/hyperlink" Target="http://t.co/vaRHMXjTvm" TargetMode="External"/><Relationship Id="rId1427" Type="http://schemas.openxmlformats.org/officeDocument/2006/relationships/hyperlink" Target="http://pbs.twimg.com/profile_images/465718558/insider_normal.jpg" TargetMode="External"/><Relationship Id="rId1634" Type="http://schemas.openxmlformats.org/officeDocument/2006/relationships/hyperlink" Target="http://pbs.twimg.com/profile_images/3516718032/ca76f0d306af1de1f4eaf6a09d78d439_normal.jpeg" TargetMode="External"/><Relationship Id="rId1841" Type="http://schemas.openxmlformats.org/officeDocument/2006/relationships/hyperlink" Target="https://twitter.com/mierrick1" TargetMode="External"/><Relationship Id="rId1939" Type="http://schemas.openxmlformats.org/officeDocument/2006/relationships/hyperlink" Target="https://twitter.com/bama_insurance" TargetMode="External"/><Relationship Id="rId1701" Type="http://schemas.openxmlformats.org/officeDocument/2006/relationships/hyperlink" Target="https://twitter.com/pulpnews" TargetMode="External"/><Relationship Id="rId282" Type="http://schemas.openxmlformats.org/officeDocument/2006/relationships/hyperlink" Target="http://t.co/ZFJgnYZmKO" TargetMode="External"/><Relationship Id="rId587" Type="http://schemas.openxmlformats.org/officeDocument/2006/relationships/hyperlink" Target="https://pbs.twimg.com/profile_banners/31171669/1414680166" TargetMode="External"/><Relationship Id="rId8" Type="http://schemas.openxmlformats.org/officeDocument/2006/relationships/hyperlink" Target="http://t.co/AlJm4bJmsh" TargetMode="External"/><Relationship Id="rId142" Type="http://schemas.openxmlformats.org/officeDocument/2006/relationships/hyperlink" Target="https://t.co/lOtSpL9yE3" TargetMode="External"/><Relationship Id="rId447" Type="http://schemas.openxmlformats.org/officeDocument/2006/relationships/hyperlink" Target="https://pbs.twimg.com/profile_banners/12425302/1398297129" TargetMode="External"/><Relationship Id="rId794" Type="http://schemas.openxmlformats.org/officeDocument/2006/relationships/hyperlink" Target="http://pbs.twimg.com/profile_background_images/315484264/Twitter-BG_2_bg-image.jpg" TargetMode="External"/><Relationship Id="rId1077" Type="http://schemas.openxmlformats.org/officeDocument/2006/relationships/hyperlink" Target="http://abs.twimg.com/images/themes/theme1/bg.png" TargetMode="External"/><Relationship Id="rId2030" Type="http://schemas.openxmlformats.org/officeDocument/2006/relationships/hyperlink" Target="https://twitter.com/alansalaambey" TargetMode="External"/><Relationship Id="rId2128" Type="http://schemas.openxmlformats.org/officeDocument/2006/relationships/hyperlink" Target="https://twitter.com/cthc_duncan" TargetMode="External"/><Relationship Id="rId654" Type="http://schemas.openxmlformats.org/officeDocument/2006/relationships/hyperlink" Target="https://pbs.twimg.com/profile_banners/193526274/1453116882" TargetMode="External"/><Relationship Id="rId861" Type="http://schemas.openxmlformats.org/officeDocument/2006/relationships/hyperlink" Target="http://abs.twimg.com/images/themes/theme1/bg.png" TargetMode="External"/><Relationship Id="rId959" Type="http://schemas.openxmlformats.org/officeDocument/2006/relationships/hyperlink" Target="http://abs.twimg.com/images/themes/theme9/bg.gif" TargetMode="External"/><Relationship Id="rId1284" Type="http://schemas.openxmlformats.org/officeDocument/2006/relationships/hyperlink" Target="http://pbs.twimg.com/profile_images/631902644257198080/L1iY4Mcd_normal.jpg" TargetMode="External"/><Relationship Id="rId1491" Type="http://schemas.openxmlformats.org/officeDocument/2006/relationships/hyperlink" Target="http://pbs.twimg.com/profile_images/591806853429923840/ljY7m8u4_normal.jpg" TargetMode="External"/><Relationship Id="rId1589" Type="http://schemas.openxmlformats.org/officeDocument/2006/relationships/hyperlink" Target="http://pbs.twimg.com/profile_images/643175444175450112/fJnFZwBg_normal.jpg" TargetMode="External"/><Relationship Id="rId307" Type="http://schemas.openxmlformats.org/officeDocument/2006/relationships/hyperlink" Target="https://pbs.twimg.com/profile_banners/357819594/1447991103" TargetMode="External"/><Relationship Id="rId514" Type="http://schemas.openxmlformats.org/officeDocument/2006/relationships/hyperlink" Target="https://pbs.twimg.com/profile_banners/1212068311/1453171653" TargetMode="External"/><Relationship Id="rId721" Type="http://schemas.openxmlformats.org/officeDocument/2006/relationships/hyperlink" Target="http://pbs.twimg.com/profile_background_images/544053336/Des_Moines_Wide.jpg" TargetMode="External"/><Relationship Id="rId1144" Type="http://schemas.openxmlformats.org/officeDocument/2006/relationships/hyperlink" Target="http://pbs.twimg.com/profile_images/684043788747145217/SF-hpVr3_normal.jpg" TargetMode="External"/><Relationship Id="rId1351" Type="http://schemas.openxmlformats.org/officeDocument/2006/relationships/hyperlink" Target="http://pbs.twimg.com/profile_images/675308799020826628/_D8cfsV__normal.jpg" TargetMode="External"/><Relationship Id="rId1449" Type="http://schemas.openxmlformats.org/officeDocument/2006/relationships/hyperlink" Target="http://pbs.twimg.com/profile_images/556865807334920192/mQrb9_4M_normal.jpeg" TargetMode="External"/><Relationship Id="rId1796" Type="http://schemas.openxmlformats.org/officeDocument/2006/relationships/hyperlink" Target="https://twitter.com/ericanicolewhit" TargetMode="External"/><Relationship Id="rId88" Type="http://schemas.openxmlformats.org/officeDocument/2006/relationships/hyperlink" Target="http://t.co/7KYcs4UXUR" TargetMode="External"/><Relationship Id="rId819" Type="http://schemas.openxmlformats.org/officeDocument/2006/relationships/hyperlink" Target="http://pbs.twimg.com/profile_background_images/310163593/TwitterBKG.gif" TargetMode="External"/><Relationship Id="rId1004" Type="http://schemas.openxmlformats.org/officeDocument/2006/relationships/hyperlink" Target="http://pbs.twimg.com/profile_background_images/378800000066911179/f565f9dbec98e2daf34a5cd3ed26c0bd.jpeg" TargetMode="External"/><Relationship Id="rId1211" Type="http://schemas.openxmlformats.org/officeDocument/2006/relationships/hyperlink" Target="http://pbs.twimg.com/profile_images/661932407679913984/iZWSjm78_normal.png" TargetMode="External"/><Relationship Id="rId1656" Type="http://schemas.openxmlformats.org/officeDocument/2006/relationships/hyperlink" Target="https://twitter.com/juliegrey2" TargetMode="External"/><Relationship Id="rId1863" Type="http://schemas.openxmlformats.org/officeDocument/2006/relationships/hyperlink" Target="https://twitter.com/healthyfellow" TargetMode="External"/><Relationship Id="rId1309" Type="http://schemas.openxmlformats.org/officeDocument/2006/relationships/hyperlink" Target="http://pbs.twimg.com/profile_images/3091343274/de4c52ccb27e2c2c919927d5142b730b_normal.jpeg" TargetMode="External"/><Relationship Id="rId1516" Type="http://schemas.openxmlformats.org/officeDocument/2006/relationships/hyperlink" Target="http://pbs.twimg.com/profile_images/669999057704763392/zaFvIonY_normal.jpg" TargetMode="External"/><Relationship Id="rId1723" Type="http://schemas.openxmlformats.org/officeDocument/2006/relationships/hyperlink" Target="https://twitter.com/wcbinews" TargetMode="External"/><Relationship Id="rId1930" Type="http://schemas.openxmlformats.org/officeDocument/2006/relationships/hyperlink" Target="https://twitter.com/josmirek" TargetMode="External"/><Relationship Id="rId15" Type="http://schemas.openxmlformats.org/officeDocument/2006/relationships/hyperlink" Target="https://t.co/f9vJWEy6zb" TargetMode="External"/><Relationship Id="rId164" Type="http://schemas.openxmlformats.org/officeDocument/2006/relationships/hyperlink" Target="http://t.co/e7mvvdewBR" TargetMode="External"/><Relationship Id="rId371" Type="http://schemas.openxmlformats.org/officeDocument/2006/relationships/hyperlink" Target="https://pbs.twimg.com/profile_banners/40587178/1382496639" TargetMode="External"/><Relationship Id="rId2052" Type="http://schemas.openxmlformats.org/officeDocument/2006/relationships/hyperlink" Target="https://twitter.com/the_officialbs" TargetMode="External"/><Relationship Id="rId469" Type="http://schemas.openxmlformats.org/officeDocument/2006/relationships/hyperlink" Target="https://pbs.twimg.com/profile_banners/4650934765/1451071234" TargetMode="External"/><Relationship Id="rId676" Type="http://schemas.openxmlformats.org/officeDocument/2006/relationships/hyperlink" Target="http://pbs.twimg.com/profile_background_images/560855492394643457/XrdW2Wxs.jpeg" TargetMode="External"/><Relationship Id="rId883" Type="http://schemas.openxmlformats.org/officeDocument/2006/relationships/hyperlink" Target="http://abs.twimg.com/images/themes/theme1/bg.png" TargetMode="External"/><Relationship Id="rId1099" Type="http://schemas.openxmlformats.org/officeDocument/2006/relationships/hyperlink" Target="http://abs.twimg.com/images/themes/theme1/bg.png" TargetMode="External"/><Relationship Id="rId231" Type="http://schemas.openxmlformats.org/officeDocument/2006/relationships/hyperlink" Target="http://t.co/pT7dqNcraq" TargetMode="External"/><Relationship Id="rId329" Type="http://schemas.openxmlformats.org/officeDocument/2006/relationships/hyperlink" Target="https://pbs.twimg.com/profile_banners/53179651/1373833393" TargetMode="External"/><Relationship Id="rId536" Type="http://schemas.openxmlformats.org/officeDocument/2006/relationships/hyperlink" Target="https://pbs.twimg.com/profile_banners/495429610/1439003048" TargetMode="External"/><Relationship Id="rId1166" Type="http://schemas.openxmlformats.org/officeDocument/2006/relationships/hyperlink" Target="http://abs.twimg.com/sticky/default_profile_images/default_profile_3_normal.png" TargetMode="External"/><Relationship Id="rId1373" Type="http://schemas.openxmlformats.org/officeDocument/2006/relationships/hyperlink" Target="http://pbs.twimg.com/profile_images/378800000816090244/0cfb9f6a4103b7755e1ab0e0dc97e19c_normal.png" TargetMode="External"/><Relationship Id="rId743" Type="http://schemas.openxmlformats.org/officeDocument/2006/relationships/hyperlink" Target="http://abs.twimg.com/images/themes/theme1/bg.png" TargetMode="External"/><Relationship Id="rId950" Type="http://schemas.openxmlformats.org/officeDocument/2006/relationships/hyperlink" Target="http://abs.twimg.com/images/themes/theme1/bg.png" TargetMode="External"/><Relationship Id="rId1026" Type="http://schemas.openxmlformats.org/officeDocument/2006/relationships/hyperlink" Target="http://abs.twimg.com/images/themes/theme1/bg.png" TargetMode="External"/><Relationship Id="rId1580" Type="http://schemas.openxmlformats.org/officeDocument/2006/relationships/hyperlink" Target="http://pbs.twimg.com/profile_images/629744056499699712/Wmbh8FaJ_normal.jpg" TargetMode="External"/><Relationship Id="rId1678" Type="http://schemas.openxmlformats.org/officeDocument/2006/relationships/hyperlink" Target="https://twitter.com/usmsportsnet" TargetMode="External"/><Relationship Id="rId1885" Type="http://schemas.openxmlformats.org/officeDocument/2006/relationships/hyperlink" Target="https://twitter.com/kimmerjo64" TargetMode="External"/><Relationship Id="rId603" Type="http://schemas.openxmlformats.org/officeDocument/2006/relationships/hyperlink" Target="https://pbs.twimg.com/profile_banners/445847609/1453659743" TargetMode="External"/><Relationship Id="rId810" Type="http://schemas.openxmlformats.org/officeDocument/2006/relationships/hyperlink" Target="http://abs.twimg.com/images/themes/theme1/bg.png" TargetMode="External"/><Relationship Id="rId908" Type="http://schemas.openxmlformats.org/officeDocument/2006/relationships/hyperlink" Target="http://abs.twimg.com/images/themes/theme1/bg.png" TargetMode="External"/><Relationship Id="rId1233" Type="http://schemas.openxmlformats.org/officeDocument/2006/relationships/hyperlink" Target="http://pbs.twimg.com/profile_images/469939588559929345/4tRJf65U_normal.jpeg" TargetMode="External"/><Relationship Id="rId1440" Type="http://schemas.openxmlformats.org/officeDocument/2006/relationships/hyperlink" Target="http://pbs.twimg.com/profile_images/656666483263672320/ipkWWW43_normal.jpg" TargetMode="External"/><Relationship Id="rId1538" Type="http://schemas.openxmlformats.org/officeDocument/2006/relationships/hyperlink" Target="http://pbs.twimg.com/profile_images/481474566728847362/_zkZEgiI_normal.png" TargetMode="External"/><Relationship Id="rId1300" Type="http://schemas.openxmlformats.org/officeDocument/2006/relationships/hyperlink" Target="http://pbs.twimg.com/profile_images/520240643608559616/7igV6IeT_normal.jpeg" TargetMode="External"/><Relationship Id="rId1745" Type="http://schemas.openxmlformats.org/officeDocument/2006/relationships/hyperlink" Target="https://twitter.com/mramosdc" TargetMode="External"/><Relationship Id="rId1952" Type="http://schemas.openxmlformats.org/officeDocument/2006/relationships/hyperlink" Target="https://twitter.com/fayettecares" TargetMode="External"/><Relationship Id="rId37" Type="http://schemas.openxmlformats.org/officeDocument/2006/relationships/hyperlink" Target="http://t.co/kkJcixDLRl" TargetMode="External"/><Relationship Id="rId1605" Type="http://schemas.openxmlformats.org/officeDocument/2006/relationships/hyperlink" Target="http://pbs.twimg.com/profile_images/617451027374043136/DuHpEgqo_normal.jpg" TargetMode="External"/><Relationship Id="rId1812" Type="http://schemas.openxmlformats.org/officeDocument/2006/relationships/hyperlink" Target="https://twitter.com/arwxcenter" TargetMode="External"/><Relationship Id="rId186" Type="http://schemas.openxmlformats.org/officeDocument/2006/relationships/hyperlink" Target="http://t.co/CTSrnvQeOu" TargetMode="External"/><Relationship Id="rId393" Type="http://schemas.openxmlformats.org/officeDocument/2006/relationships/hyperlink" Target="https://pbs.twimg.com/profile_banners/262313483/1428692154" TargetMode="External"/><Relationship Id="rId2074" Type="http://schemas.openxmlformats.org/officeDocument/2006/relationships/hyperlink" Target="https://twitter.com/47panagiotis" TargetMode="External"/><Relationship Id="rId253" Type="http://schemas.openxmlformats.org/officeDocument/2006/relationships/hyperlink" Target="http://t.co/aAjh4VyxBQ" TargetMode="External"/><Relationship Id="rId460" Type="http://schemas.openxmlformats.org/officeDocument/2006/relationships/hyperlink" Target="https://pbs.twimg.com/profile_banners/2912151370/1424926355" TargetMode="External"/><Relationship Id="rId698" Type="http://schemas.openxmlformats.org/officeDocument/2006/relationships/hyperlink" Target="http://abs.twimg.com/images/themes/theme1/bg.png" TargetMode="External"/><Relationship Id="rId1090" Type="http://schemas.openxmlformats.org/officeDocument/2006/relationships/hyperlink" Target="http://abs.twimg.com/images/themes/theme3/bg.gif" TargetMode="External"/><Relationship Id="rId2141" Type="http://schemas.openxmlformats.org/officeDocument/2006/relationships/comments" Target="../comments2.xml"/><Relationship Id="rId113" Type="http://schemas.openxmlformats.org/officeDocument/2006/relationships/hyperlink" Target="https://t.co/oqkjxEaA0Q" TargetMode="External"/><Relationship Id="rId320" Type="http://schemas.openxmlformats.org/officeDocument/2006/relationships/hyperlink" Target="https://pbs.twimg.com/profile_banners/3135528190/1428195429" TargetMode="External"/><Relationship Id="rId558" Type="http://schemas.openxmlformats.org/officeDocument/2006/relationships/hyperlink" Target="https://pbs.twimg.com/profile_banners/711588332/1350181921" TargetMode="External"/><Relationship Id="rId765" Type="http://schemas.openxmlformats.org/officeDocument/2006/relationships/hyperlink" Target="http://pbs.twimg.com/profile_background_images/475811508635435008/jbS5fnuY.jpeg" TargetMode="External"/><Relationship Id="rId972" Type="http://schemas.openxmlformats.org/officeDocument/2006/relationships/hyperlink" Target="http://abs.twimg.com/images/themes/theme1/bg.png" TargetMode="External"/><Relationship Id="rId1188" Type="http://schemas.openxmlformats.org/officeDocument/2006/relationships/hyperlink" Target="http://pbs.twimg.com/profile_images/378800000760082326/9d592ced59e1d5654ff269dd93ec879d_normal.png" TargetMode="External"/><Relationship Id="rId1395" Type="http://schemas.openxmlformats.org/officeDocument/2006/relationships/hyperlink" Target="http://pbs.twimg.com/profile_images/692388645102358533/G9cI-JHL_normal.jpg" TargetMode="External"/><Relationship Id="rId2001" Type="http://schemas.openxmlformats.org/officeDocument/2006/relationships/hyperlink" Target="https://twitter.com/aliyaweaver99" TargetMode="External"/><Relationship Id="rId418" Type="http://schemas.openxmlformats.org/officeDocument/2006/relationships/hyperlink" Target="https://pbs.twimg.com/profile_banners/260919191/1442831997" TargetMode="External"/><Relationship Id="rId625" Type="http://schemas.openxmlformats.org/officeDocument/2006/relationships/hyperlink" Target="https://pbs.twimg.com/profile_banners/1666359548/1453324976" TargetMode="External"/><Relationship Id="rId832" Type="http://schemas.openxmlformats.org/officeDocument/2006/relationships/hyperlink" Target="http://pbs.twimg.com/profile_background_images/569281945725460480/ecO8dK69.jpeg" TargetMode="External"/><Relationship Id="rId1048" Type="http://schemas.openxmlformats.org/officeDocument/2006/relationships/hyperlink" Target="http://pbs.twimg.com/profile_background_images/800168072/76bb155d22aba1d282a551ea02720964.jpeg" TargetMode="External"/><Relationship Id="rId1255" Type="http://schemas.openxmlformats.org/officeDocument/2006/relationships/hyperlink" Target="http://pbs.twimg.com/profile_images/690366246412537856/dhVyawpA_normal.jpg" TargetMode="External"/><Relationship Id="rId1462" Type="http://schemas.openxmlformats.org/officeDocument/2006/relationships/hyperlink" Target="http://pbs.twimg.com/profile_images/687499753861427200/QmLztzQW_normal.jpg" TargetMode="External"/><Relationship Id="rId1115" Type="http://schemas.openxmlformats.org/officeDocument/2006/relationships/hyperlink" Target="http://pbs.twimg.com/profile_background_images/378800000162121945/A2HCqMrd.png" TargetMode="External"/><Relationship Id="rId1322" Type="http://schemas.openxmlformats.org/officeDocument/2006/relationships/hyperlink" Target="http://pbs.twimg.com/profile_images/691767249200373761/9NIikZEX_normal.jpg" TargetMode="External"/><Relationship Id="rId1767" Type="http://schemas.openxmlformats.org/officeDocument/2006/relationships/hyperlink" Target="https://twitter.com/carmenabbastx" TargetMode="External"/><Relationship Id="rId1974" Type="http://schemas.openxmlformats.org/officeDocument/2006/relationships/hyperlink" Target="https://twitter.com/enginerd2004" TargetMode="External"/><Relationship Id="rId59" Type="http://schemas.openxmlformats.org/officeDocument/2006/relationships/hyperlink" Target="http://t.co/7ZsfToCI5V" TargetMode="External"/><Relationship Id="rId1627" Type="http://schemas.openxmlformats.org/officeDocument/2006/relationships/hyperlink" Target="http://pbs.twimg.com/profile_images/654416375197208576/IvQ18kQu_normal.jpg" TargetMode="External"/><Relationship Id="rId1834" Type="http://schemas.openxmlformats.org/officeDocument/2006/relationships/hyperlink" Target="https://twitter.com/eazyeportune" TargetMode="External"/><Relationship Id="rId2096" Type="http://schemas.openxmlformats.org/officeDocument/2006/relationships/hyperlink" Target="https://twitter.com/mcswaintheatre" TargetMode="External"/><Relationship Id="rId1901" Type="http://schemas.openxmlformats.org/officeDocument/2006/relationships/hyperlink" Target="https://twitter.com/deknismindy" TargetMode="External"/><Relationship Id="rId275" Type="http://schemas.openxmlformats.org/officeDocument/2006/relationships/hyperlink" Target="http://t.co/NO73LjxwXr" TargetMode="External"/><Relationship Id="rId482" Type="http://schemas.openxmlformats.org/officeDocument/2006/relationships/hyperlink" Target="https://pbs.twimg.com/profile_banners/4597515508/1451633970" TargetMode="External"/><Relationship Id="rId135" Type="http://schemas.openxmlformats.org/officeDocument/2006/relationships/hyperlink" Target="http://t.co/Uwd2PH8E2N" TargetMode="External"/><Relationship Id="rId342" Type="http://schemas.openxmlformats.org/officeDocument/2006/relationships/hyperlink" Target="https://pbs.twimg.com/profile_banners/384625890/1453264183" TargetMode="External"/><Relationship Id="rId787" Type="http://schemas.openxmlformats.org/officeDocument/2006/relationships/hyperlink" Target="http://pbs.twimg.com/profile_background_images/760064101/da8e0770e0cf99dc8ab450d2407a640a.jpeg" TargetMode="External"/><Relationship Id="rId994" Type="http://schemas.openxmlformats.org/officeDocument/2006/relationships/hyperlink" Target="http://abs.twimg.com/images/themes/theme1/bg.png" TargetMode="External"/><Relationship Id="rId2023" Type="http://schemas.openxmlformats.org/officeDocument/2006/relationships/hyperlink" Target="https://twitter.com/matocnationpac" TargetMode="External"/><Relationship Id="rId202" Type="http://schemas.openxmlformats.org/officeDocument/2006/relationships/hyperlink" Target="https://t.co/MNS5uuFJyG" TargetMode="External"/><Relationship Id="rId647" Type="http://schemas.openxmlformats.org/officeDocument/2006/relationships/hyperlink" Target="https://pbs.twimg.com/profile_banners/3047349874/1441292147" TargetMode="External"/><Relationship Id="rId854" Type="http://schemas.openxmlformats.org/officeDocument/2006/relationships/hyperlink" Target="http://pbs.twimg.com/profile_background_images/634012894/p4vwqxl032ene0w6ko4v.jpeg" TargetMode="External"/><Relationship Id="rId1277" Type="http://schemas.openxmlformats.org/officeDocument/2006/relationships/hyperlink" Target="http://pbs.twimg.com/profile_images/455512979744620545/0-6Iusm4_normal.jpeg" TargetMode="External"/><Relationship Id="rId1484" Type="http://schemas.openxmlformats.org/officeDocument/2006/relationships/hyperlink" Target="http://pbs.twimg.com/profile_images/691796021530198016/Yf_Cm8mV_normal.jpg" TargetMode="External"/><Relationship Id="rId1691" Type="http://schemas.openxmlformats.org/officeDocument/2006/relationships/hyperlink" Target="https://twitter.com/k_l_alford" TargetMode="External"/><Relationship Id="rId507" Type="http://schemas.openxmlformats.org/officeDocument/2006/relationships/hyperlink" Target="https://pbs.twimg.com/profile_banners/548741704/1376262410" TargetMode="External"/><Relationship Id="rId714" Type="http://schemas.openxmlformats.org/officeDocument/2006/relationships/hyperlink" Target="http://abs.twimg.com/images/themes/theme1/bg.png" TargetMode="External"/><Relationship Id="rId921" Type="http://schemas.openxmlformats.org/officeDocument/2006/relationships/hyperlink" Target="http://pbs.twimg.com/profile_background_images/692056193095700480/qfKxuV-I.jpg" TargetMode="External"/><Relationship Id="rId1137" Type="http://schemas.openxmlformats.org/officeDocument/2006/relationships/hyperlink" Target="http://abs.twimg.com/images/themes/theme1/bg.png" TargetMode="External"/><Relationship Id="rId1344" Type="http://schemas.openxmlformats.org/officeDocument/2006/relationships/hyperlink" Target="http://pbs.twimg.com/profile_images/585318458826555393/tcy08ZtF_normal.jpg" TargetMode="External"/><Relationship Id="rId1551" Type="http://schemas.openxmlformats.org/officeDocument/2006/relationships/hyperlink" Target="http://pbs.twimg.com/profile_images/554750999852642304/fpZDS_N__normal.png" TargetMode="External"/><Relationship Id="rId1789" Type="http://schemas.openxmlformats.org/officeDocument/2006/relationships/hyperlink" Target="https://twitter.com/guinness4ever61" TargetMode="External"/><Relationship Id="rId1996" Type="http://schemas.openxmlformats.org/officeDocument/2006/relationships/hyperlink" Target="https://twitter.com/yucatantacosokc" TargetMode="External"/><Relationship Id="rId50" Type="http://schemas.openxmlformats.org/officeDocument/2006/relationships/hyperlink" Target="http://t.co/r9MnwAdhon" TargetMode="External"/><Relationship Id="rId1204" Type="http://schemas.openxmlformats.org/officeDocument/2006/relationships/hyperlink" Target="http://pbs.twimg.com/profile_images/478705015041712128/BpM9m5yT_normal.jpeg" TargetMode="External"/><Relationship Id="rId1411" Type="http://schemas.openxmlformats.org/officeDocument/2006/relationships/hyperlink" Target="http://pbs.twimg.com/profile_images/685527464743800832/oM1dKgMq_normal.jpg" TargetMode="External"/><Relationship Id="rId1649" Type="http://schemas.openxmlformats.org/officeDocument/2006/relationships/hyperlink" Target="https://twitter.com/chickasawtv" TargetMode="External"/><Relationship Id="rId1856" Type="http://schemas.openxmlformats.org/officeDocument/2006/relationships/hyperlink" Target="https://twitter.com/ponorit" TargetMode="External"/><Relationship Id="rId1509" Type="http://schemas.openxmlformats.org/officeDocument/2006/relationships/hyperlink" Target="http://pbs.twimg.com/profile_images/675437319332196352/FOjxSv5v_normal.jpg" TargetMode="External"/><Relationship Id="rId1716" Type="http://schemas.openxmlformats.org/officeDocument/2006/relationships/hyperlink" Target="https://twitter.com/cbs2iowa" TargetMode="External"/><Relationship Id="rId1923" Type="http://schemas.openxmlformats.org/officeDocument/2006/relationships/hyperlink" Target="https://twitter.com/theoklahoman" TargetMode="External"/><Relationship Id="rId297" Type="http://schemas.openxmlformats.org/officeDocument/2006/relationships/hyperlink" Target="https://pbs.twimg.com/profile_banners/2913865795/1442281696" TargetMode="External"/><Relationship Id="rId157" Type="http://schemas.openxmlformats.org/officeDocument/2006/relationships/hyperlink" Target="http://t.co/vpAv1GYE5o" TargetMode="External"/><Relationship Id="rId364" Type="http://schemas.openxmlformats.org/officeDocument/2006/relationships/hyperlink" Target="https://pbs.twimg.com/profile_banners/23910844/1441327082" TargetMode="External"/><Relationship Id="rId2045" Type="http://schemas.openxmlformats.org/officeDocument/2006/relationships/hyperlink" Target="https://twitter.com/boettler_vernon" TargetMode="External"/><Relationship Id="rId571" Type="http://schemas.openxmlformats.org/officeDocument/2006/relationships/hyperlink" Target="https://pbs.twimg.com/profile_banners/488020858/1401587913" TargetMode="External"/><Relationship Id="rId669" Type="http://schemas.openxmlformats.org/officeDocument/2006/relationships/hyperlink" Target="http://pbs.twimg.com/profile_background_images/378800000099636097/51c77d277576abe1836c8407087045fb.jpeg" TargetMode="External"/><Relationship Id="rId876" Type="http://schemas.openxmlformats.org/officeDocument/2006/relationships/hyperlink" Target="http://pbs.twimg.com/profile_background_images/840685399/f5ed348cff1f74f28c698bc8c4151f8e.jpeg" TargetMode="External"/><Relationship Id="rId1299" Type="http://schemas.openxmlformats.org/officeDocument/2006/relationships/hyperlink" Target="http://pbs.twimg.com/profile_images/690365370549551111/r-jY4ytT_normal.jpg" TargetMode="External"/><Relationship Id="rId224" Type="http://schemas.openxmlformats.org/officeDocument/2006/relationships/hyperlink" Target="http://t.co/7JUPIZVXn2" TargetMode="External"/><Relationship Id="rId431" Type="http://schemas.openxmlformats.org/officeDocument/2006/relationships/hyperlink" Target="https://pbs.twimg.com/profile_banners/246539863/1450492784" TargetMode="External"/><Relationship Id="rId529" Type="http://schemas.openxmlformats.org/officeDocument/2006/relationships/hyperlink" Target="https://pbs.twimg.com/profile_banners/2776044757/1409214361" TargetMode="External"/><Relationship Id="rId736" Type="http://schemas.openxmlformats.org/officeDocument/2006/relationships/hyperlink" Target="http://pbs.twimg.com/profile_background_images/587351491318386689/784BYqoy.jpg" TargetMode="External"/><Relationship Id="rId1061" Type="http://schemas.openxmlformats.org/officeDocument/2006/relationships/hyperlink" Target="http://pbs.twimg.com/profile_background_images/378800000101625949/278b820c1c874170c545366c99877cfe.jpeg" TargetMode="External"/><Relationship Id="rId1159" Type="http://schemas.openxmlformats.org/officeDocument/2006/relationships/hyperlink" Target="http://pbs.twimg.com/profile_images/420633065770070017/Nm4MVGa8_normal.jpeg" TargetMode="External"/><Relationship Id="rId1366" Type="http://schemas.openxmlformats.org/officeDocument/2006/relationships/hyperlink" Target="http://pbs.twimg.com/profile_images/480798063091392513/5Zz0mSUG_normal.jpeg" TargetMode="External"/><Relationship Id="rId2112" Type="http://schemas.openxmlformats.org/officeDocument/2006/relationships/hyperlink" Target="https://twitter.com/pirates" TargetMode="External"/><Relationship Id="rId943" Type="http://schemas.openxmlformats.org/officeDocument/2006/relationships/hyperlink" Target="http://pbs.twimg.com/profile_background_images/135054084/oily_mud-small.jpg" TargetMode="External"/><Relationship Id="rId1019" Type="http://schemas.openxmlformats.org/officeDocument/2006/relationships/hyperlink" Target="http://pbs.twimg.com/profile_background_images/378800000124371061/8ebbde3da1d62469fb04720724bd3206.jpeg" TargetMode="External"/><Relationship Id="rId1573" Type="http://schemas.openxmlformats.org/officeDocument/2006/relationships/hyperlink" Target="http://pbs.twimg.com/profile_images/553326636758609922/4kFjalxc_normal.png" TargetMode="External"/><Relationship Id="rId1780" Type="http://schemas.openxmlformats.org/officeDocument/2006/relationships/hyperlink" Target="https://twitter.com/todaybirthdaytl" TargetMode="External"/><Relationship Id="rId1878" Type="http://schemas.openxmlformats.org/officeDocument/2006/relationships/hyperlink" Target="https://twitter.com/medworking" TargetMode="External"/><Relationship Id="rId72" Type="http://schemas.openxmlformats.org/officeDocument/2006/relationships/hyperlink" Target="http://t.co/Tft62yx8fy" TargetMode="External"/><Relationship Id="rId803" Type="http://schemas.openxmlformats.org/officeDocument/2006/relationships/hyperlink" Target="http://abs.twimg.com/images/themes/theme18/bg.gif" TargetMode="External"/><Relationship Id="rId1226" Type="http://schemas.openxmlformats.org/officeDocument/2006/relationships/hyperlink" Target="http://pbs.twimg.com/profile_images/378800000157815513/d8b1531a5e13f537a854a2b046fe6f8b_normal.png" TargetMode="External"/><Relationship Id="rId1433" Type="http://schemas.openxmlformats.org/officeDocument/2006/relationships/hyperlink" Target="http://pbs.twimg.com/profile_images/585060042161971202/ppNAVk5__normal.jpg" TargetMode="External"/><Relationship Id="rId1640" Type="http://schemas.openxmlformats.org/officeDocument/2006/relationships/hyperlink" Target="http://pbs.twimg.com/profile_images/1139693796/CED_certified_yet_normal.jpg" TargetMode="External"/><Relationship Id="rId1738" Type="http://schemas.openxmlformats.org/officeDocument/2006/relationships/hyperlink" Target="https://twitter.com/flourishes2u" TargetMode="External"/><Relationship Id="rId1500" Type="http://schemas.openxmlformats.org/officeDocument/2006/relationships/hyperlink" Target="http://pbs.twimg.com/profile_images/684099812812296192/onttEk9h_normal.jpg" TargetMode="External"/><Relationship Id="rId1945" Type="http://schemas.openxmlformats.org/officeDocument/2006/relationships/hyperlink" Target="https://twitter.com/iawxnet_ne" TargetMode="External"/><Relationship Id="rId1805" Type="http://schemas.openxmlformats.org/officeDocument/2006/relationships/hyperlink" Target="https://twitter.com/youtube" TargetMode="External"/><Relationship Id="rId179" Type="http://schemas.openxmlformats.org/officeDocument/2006/relationships/hyperlink" Target="http://t.co/UoLM3PgVBl" TargetMode="External"/><Relationship Id="rId386" Type="http://schemas.openxmlformats.org/officeDocument/2006/relationships/hyperlink" Target="https://pbs.twimg.com/profile_banners/12521462/1397522191" TargetMode="External"/><Relationship Id="rId593" Type="http://schemas.openxmlformats.org/officeDocument/2006/relationships/hyperlink" Target="https://pbs.twimg.com/profile_banners/3318987960/1439932898" TargetMode="External"/><Relationship Id="rId2067" Type="http://schemas.openxmlformats.org/officeDocument/2006/relationships/hyperlink" Target="https://twitter.com/esckmotrent" TargetMode="External"/><Relationship Id="rId246" Type="http://schemas.openxmlformats.org/officeDocument/2006/relationships/hyperlink" Target="https://t.co/cQbIsjnqux" TargetMode="External"/><Relationship Id="rId453" Type="http://schemas.openxmlformats.org/officeDocument/2006/relationships/hyperlink" Target="https://pbs.twimg.com/profile_banners/3656213854/1442260535" TargetMode="External"/><Relationship Id="rId660" Type="http://schemas.openxmlformats.org/officeDocument/2006/relationships/hyperlink" Target="https://pbs.twimg.com/profile_banners/1342288154/1366139490" TargetMode="External"/><Relationship Id="rId898" Type="http://schemas.openxmlformats.org/officeDocument/2006/relationships/hyperlink" Target="http://pbs.twimg.com/profile_background_images/744529078/7fa813d819d00e2f10e820da82112e40.jpeg" TargetMode="External"/><Relationship Id="rId1083" Type="http://schemas.openxmlformats.org/officeDocument/2006/relationships/hyperlink" Target="http://abs.twimg.com/images/themes/theme1/bg.png" TargetMode="External"/><Relationship Id="rId1290" Type="http://schemas.openxmlformats.org/officeDocument/2006/relationships/hyperlink" Target="http://pbs.twimg.com/profile_images/653116293860581377/gu8Y0-J-_normal.jpg" TargetMode="External"/><Relationship Id="rId2134" Type="http://schemas.openxmlformats.org/officeDocument/2006/relationships/hyperlink" Target="https://twitter.com/americasmilhist" TargetMode="External"/><Relationship Id="rId106" Type="http://schemas.openxmlformats.org/officeDocument/2006/relationships/hyperlink" Target="http://t.co/vbjuTDGuBj" TargetMode="External"/><Relationship Id="rId313" Type="http://schemas.openxmlformats.org/officeDocument/2006/relationships/hyperlink" Target="https://pbs.twimg.com/profile_banners/2331082357/1391735390" TargetMode="External"/><Relationship Id="rId758" Type="http://schemas.openxmlformats.org/officeDocument/2006/relationships/hyperlink" Target="http://pbs.twimg.com/profile_background_images/331289229/--_2_.jpg" TargetMode="External"/><Relationship Id="rId965" Type="http://schemas.openxmlformats.org/officeDocument/2006/relationships/hyperlink" Target="http://pbs.twimg.com/profile_background_images/880390447/4cf376749abce285125733162ace3226.jpeg" TargetMode="External"/><Relationship Id="rId1150" Type="http://schemas.openxmlformats.org/officeDocument/2006/relationships/hyperlink" Target="http://pbs.twimg.com/profile_images/610480731341455360/kasGkIHs_normal.png" TargetMode="External"/><Relationship Id="rId1388" Type="http://schemas.openxmlformats.org/officeDocument/2006/relationships/hyperlink" Target="http://pbs.twimg.com/profile_images/665530695377428480/_ZQr93R-_normal.jpg" TargetMode="External"/><Relationship Id="rId1595" Type="http://schemas.openxmlformats.org/officeDocument/2006/relationships/hyperlink" Target="http://pbs.twimg.com/profile_images/689920987152838656/Avur_EWu_normal.jpg" TargetMode="External"/><Relationship Id="rId94" Type="http://schemas.openxmlformats.org/officeDocument/2006/relationships/hyperlink" Target="http://t.co/Heq55p0g2J" TargetMode="External"/><Relationship Id="rId520" Type="http://schemas.openxmlformats.org/officeDocument/2006/relationships/hyperlink" Target="https://pbs.twimg.com/profile_banners/57101671/1453822387" TargetMode="External"/><Relationship Id="rId618" Type="http://schemas.openxmlformats.org/officeDocument/2006/relationships/hyperlink" Target="https://pbs.twimg.com/profile_banners/2402685139/1450761739" TargetMode="External"/><Relationship Id="rId825" Type="http://schemas.openxmlformats.org/officeDocument/2006/relationships/hyperlink" Target="http://abs.twimg.com/images/themes/theme1/bg.png" TargetMode="External"/><Relationship Id="rId1248" Type="http://schemas.openxmlformats.org/officeDocument/2006/relationships/hyperlink" Target="http://pbs.twimg.com/profile_images/689581655191789568/vS0dBcXk_normal.png" TargetMode="External"/><Relationship Id="rId1455" Type="http://schemas.openxmlformats.org/officeDocument/2006/relationships/hyperlink" Target="http://pbs.twimg.com/profile_images/692007677816377344/Wqg8LCy9_normal.png" TargetMode="External"/><Relationship Id="rId1662" Type="http://schemas.openxmlformats.org/officeDocument/2006/relationships/hyperlink" Target="https://twitter.com/dwlr3" TargetMode="External"/><Relationship Id="rId1010" Type="http://schemas.openxmlformats.org/officeDocument/2006/relationships/hyperlink" Target="http://abs.twimg.com/images/themes/theme1/bg.png" TargetMode="External"/><Relationship Id="rId1108" Type="http://schemas.openxmlformats.org/officeDocument/2006/relationships/hyperlink" Target="http://pbs.twimg.com/profile_background_images/378800000025528076/7d036d3396cee69df87bdaa312b578a5.jpeg" TargetMode="External"/><Relationship Id="rId1315" Type="http://schemas.openxmlformats.org/officeDocument/2006/relationships/hyperlink" Target="http://pbs.twimg.com/profile_images/1205350763/arwx_normal.jpg" TargetMode="External"/><Relationship Id="rId1967" Type="http://schemas.openxmlformats.org/officeDocument/2006/relationships/hyperlink" Target="https://twitter.com/ergasiaedo" TargetMode="External"/><Relationship Id="rId1522" Type="http://schemas.openxmlformats.org/officeDocument/2006/relationships/hyperlink" Target="http://pbs.twimg.com/profile_images/640374032198602752/Lm0DHYcp_normal.jpg" TargetMode="External"/><Relationship Id="rId21" Type="http://schemas.openxmlformats.org/officeDocument/2006/relationships/hyperlink" Target="http://t.co/me4HahuvUq" TargetMode="External"/><Relationship Id="rId2089" Type="http://schemas.openxmlformats.org/officeDocument/2006/relationships/hyperlink" Target="https://twitter.com/jpiferris" TargetMode="External"/><Relationship Id="rId268" Type="http://schemas.openxmlformats.org/officeDocument/2006/relationships/hyperlink" Target="https://t.co/DlCj6lyJzE" TargetMode="External"/><Relationship Id="rId475" Type="http://schemas.openxmlformats.org/officeDocument/2006/relationships/hyperlink" Target="https://pbs.twimg.com/profile_banners/621200829/1447004937" TargetMode="External"/><Relationship Id="rId682" Type="http://schemas.openxmlformats.org/officeDocument/2006/relationships/hyperlink" Target="http://abs.twimg.com/images/themes/theme1/bg.png" TargetMode="External"/><Relationship Id="rId128" Type="http://schemas.openxmlformats.org/officeDocument/2006/relationships/hyperlink" Target="http://t.co/5ODfgiw4wI" TargetMode="External"/><Relationship Id="rId335" Type="http://schemas.openxmlformats.org/officeDocument/2006/relationships/hyperlink" Target="https://pbs.twimg.com/profile_banners/3655580412/1442980961" TargetMode="External"/><Relationship Id="rId542" Type="http://schemas.openxmlformats.org/officeDocument/2006/relationships/hyperlink" Target="https://pbs.twimg.com/profile_banners/3433148488/1440484748" TargetMode="External"/><Relationship Id="rId1172" Type="http://schemas.openxmlformats.org/officeDocument/2006/relationships/hyperlink" Target="http://pbs.twimg.com/profile_images/682591230497320960/Ii0qIPpq_normal.jpg" TargetMode="External"/><Relationship Id="rId2016" Type="http://schemas.openxmlformats.org/officeDocument/2006/relationships/hyperlink" Target="https://twitter.com/mikemess__" TargetMode="External"/><Relationship Id="rId402" Type="http://schemas.openxmlformats.org/officeDocument/2006/relationships/hyperlink" Target="https://pbs.twimg.com/profile_banners/1559268727/1450572699" TargetMode="External"/><Relationship Id="rId1032" Type="http://schemas.openxmlformats.org/officeDocument/2006/relationships/hyperlink" Target="http://abs.twimg.com/images/themes/theme8/bg.gif" TargetMode="External"/><Relationship Id="rId1989" Type="http://schemas.openxmlformats.org/officeDocument/2006/relationships/hyperlink" Target="https://twitter.com/all4wdc" TargetMode="External"/><Relationship Id="rId1849" Type="http://schemas.openxmlformats.org/officeDocument/2006/relationships/hyperlink" Target="https://twitter.com/lstsigh" TargetMode="External"/><Relationship Id="rId192" Type="http://schemas.openxmlformats.org/officeDocument/2006/relationships/hyperlink" Target="https://t.co/twq9kRYq4O" TargetMode="External"/><Relationship Id="rId1709" Type="http://schemas.openxmlformats.org/officeDocument/2006/relationships/hyperlink" Target="https://twitter.com/wolfhawkpk86" TargetMode="External"/><Relationship Id="rId1916" Type="http://schemas.openxmlformats.org/officeDocument/2006/relationships/hyperlink" Target="https://twitter.com/must_be_pi314" TargetMode="External"/><Relationship Id="rId2080" Type="http://schemas.openxmlformats.org/officeDocument/2006/relationships/hyperlink" Target="https://twitter.com/news_ms" TargetMode="External"/><Relationship Id="rId869" Type="http://schemas.openxmlformats.org/officeDocument/2006/relationships/hyperlink" Target="http://pbs.twimg.com/profile_background_images/803963392/4ccd35438b42a7da37c20ebc15940e52.jpeg" TargetMode="External"/><Relationship Id="rId1499" Type="http://schemas.openxmlformats.org/officeDocument/2006/relationships/hyperlink" Target="http://pbs.twimg.com/profile_images/2737605041/c08ddf71b28c22fe9b0c57cc97e305e6_normal.jpeg" TargetMode="External"/><Relationship Id="rId729" Type="http://schemas.openxmlformats.org/officeDocument/2006/relationships/hyperlink" Target="http://abs.twimg.com/images/themes/theme1/bg.png" TargetMode="External"/><Relationship Id="rId1359" Type="http://schemas.openxmlformats.org/officeDocument/2006/relationships/hyperlink" Target="http://pbs.twimg.com/profile_images/1715790416/shiny_ninetails_sprite_by_GlaceonGal_normal.gif" TargetMode="External"/><Relationship Id="rId936" Type="http://schemas.openxmlformats.org/officeDocument/2006/relationships/hyperlink" Target="http://pbs.twimg.com/profile_background_images/378800000176688676/jrVzRKet.jpeg" TargetMode="External"/><Relationship Id="rId1219" Type="http://schemas.openxmlformats.org/officeDocument/2006/relationships/hyperlink" Target="http://pbs.twimg.com/profile_images/587351567285620736/dvjeys76_normal.jpg" TargetMode="External"/><Relationship Id="rId1566" Type="http://schemas.openxmlformats.org/officeDocument/2006/relationships/hyperlink" Target="http://pbs.twimg.com/profile_images/500290843555926017/zHh4OJy3_normal.jpeg" TargetMode="External"/><Relationship Id="rId1773" Type="http://schemas.openxmlformats.org/officeDocument/2006/relationships/hyperlink" Target="https://twitter.com/bw_business" TargetMode="External"/><Relationship Id="rId1980" Type="http://schemas.openxmlformats.org/officeDocument/2006/relationships/hyperlink" Target="https://twitter.com/fl511_central" TargetMode="External"/><Relationship Id="rId65" Type="http://schemas.openxmlformats.org/officeDocument/2006/relationships/hyperlink" Target="https://t.co/1ZU2VCJvCa" TargetMode="External"/><Relationship Id="rId1426" Type="http://schemas.openxmlformats.org/officeDocument/2006/relationships/hyperlink" Target="http://pbs.twimg.com/profile_images/619629991035142144/G7tqf3i2_normal.png" TargetMode="External"/><Relationship Id="rId1633" Type="http://schemas.openxmlformats.org/officeDocument/2006/relationships/hyperlink" Target="http://pbs.twimg.com/profile_images/648616699839782917/stPeUFxx_normal.jpg" TargetMode="External"/><Relationship Id="rId1840" Type="http://schemas.openxmlformats.org/officeDocument/2006/relationships/hyperlink" Target="https://twitter.com/dialacina" TargetMode="External"/><Relationship Id="rId1700" Type="http://schemas.openxmlformats.org/officeDocument/2006/relationships/hyperlink" Target="https://twitter.com/desmoinesdaily" TargetMode="External"/><Relationship Id="rId379" Type="http://schemas.openxmlformats.org/officeDocument/2006/relationships/hyperlink" Target="https://pbs.twimg.com/profile_banners/876380412/1453473473" TargetMode="External"/><Relationship Id="rId586" Type="http://schemas.openxmlformats.org/officeDocument/2006/relationships/hyperlink" Target="https://pbs.twimg.com/profile_banners/2888929369/1430141559" TargetMode="External"/><Relationship Id="rId793" Type="http://schemas.openxmlformats.org/officeDocument/2006/relationships/hyperlink" Target="http://pbs.twimg.com/profile_background_images/484805899207184385/1ct3Mrxl.jpeg" TargetMode="External"/><Relationship Id="rId239" Type="http://schemas.openxmlformats.org/officeDocument/2006/relationships/hyperlink" Target="http://t.co/uK4I28On2y" TargetMode="External"/><Relationship Id="rId446" Type="http://schemas.openxmlformats.org/officeDocument/2006/relationships/hyperlink" Target="https://pbs.twimg.com/profile_banners/189271072/1453223172" TargetMode="External"/><Relationship Id="rId653" Type="http://schemas.openxmlformats.org/officeDocument/2006/relationships/hyperlink" Target="https://pbs.twimg.com/profile_banners/43912767/1444859985" TargetMode="External"/><Relationship Id="rId1076" Type="http://schemas.openxmlformats.org/officeDocument/2006/relationships/hyperlink" Target="http://abs.twimg.com/images/themes/theme1/bg.png" TargetMode="External"/><Relationship Id="rId1283" Type="http://schemas.openxmlformats.org/officeDocument/2006/relationships/hyperlink" Target="http://pbs.twimg.com/profile_images/671941076954046464/s-QGJoIY_normal.jpg" TargetMode="External"/><Relationship Id="rId1490" Type="http://schemas.openxmlformats.org/officeDocument/2006/relationships/hyperlink" Target="http://pbs.twimg.com/profile_images/691108917040971777/i5Gpib6n_normal.jpg" TargetMode="External"/><Relationship Id="rId2127" Type="http://schemas.openxmlformats.org/officeDocument/2006/relationships/hyperlink" Target="https://twitter.com/wyattmccubbin" TargetMode="External"/><Relationship Id="rId306" Type="http://schemas.openxmlformats.org/officeDocument/2006/relationships/hyperlink" Target="https://pbs.twimg.com/profile_banners/27503151/1420238351" TargetMode="External"/><Relationship Id="rId860" Type="http://schemas.openxmlformats.org/officeDocument/2006/relationships/hyperlink" Target="http://abs.twimg.com/images/themes/theme15/bg.png" TargetMode="External"/><Relationship Id="rId1143" Type="http://schemas.openxmlformats.org/officeDocument/2006/relationships/hyperlink" Target="http://pbs.twimg.com/profile_background_images/159054681/Twitter_social_directory_CEDSolutions.jpg" TargetMode="External"/><Relationship Id="rId513" Type="http://schemas.openxmlformats.org/officeDocument/2006/relationships/hyperlink" Target="https://pbs.twimg.com/profile_banners/2971593116/1420883065" TargetMode="External"/><Relationship Id="rId720" Type="http://schemas.openxmlformats.org/officeDocument/2006/relationships/hyperlink" Target="http://pbs.twimg.com/profile_background_images/229088546/twitter_bg.jpg" TargetMode="External"/><Relationship Id="rId1350" Type="http://schemas.openxmlformats.org/officeDocument/2006/relationships/hyperlink" Target="http://pbs.twimg.com/profile_images/637672646549766144/0-2pG6zp_normal.jpg" TargetMode="External"/><Relationship Id="rId1003" Type="http://schemas.openxmlformats.org/officeDocument/2006/relationships/hyperlink" Target="http://pbs.twimg.com/profile_background_images/629172728877035520/1jay5ddI.jpg" TargetMode="External"/><Relationship Id="rId1210" Type="http://schemas.openxmlformats.org/officeDocument/2006/relationships/hyperlink" Target="http://pbs.twimg.com/profile_images/541812846602878976/O2INfN6H_normal.jpeg"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table" Target="../tables/table4.xml"/><Relationship Id="rId2" Type="http://schemas.openxmlformats.org/officeDocument/2006/relationships/vmlDrawing" Target="../drawings/vmlDrawing4.v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6.xml.rels><?xml version="1.0" encoding="UTF-8" standalone="yes"?>
<Relationships xmlns="http://schemas.openxmlformats.org/package/2006/relationships"><Relationship Id="rId8" Type="http://schemas.openxmlformats.org/officeDocument/2006/relationships/comments" Target="../comments5.xml"/><Relationship Id="rId3" Type="http://schemas.openxmlformats.org/officeDocument/2006/relationships/vmlDrawing" Target="../drawings/vmlDrawing5.vml"/><Relationship Id="rId7" Type="http://schemas.openxmlformats.org/officeDocument/2006/relationships/table" Target="../tables/table8.xml"/><Relationship Id="rId2" Type="http://schemas.openxmlformats.org/officeDocument/2006/relationships/drawing" Target="../drawings/drawing1.xml"/><Relationship Id="rId1" Type="http://schemas.openxmlformats.org/officeDocument/2006/relationships/printerSettings" Target="../printerSettings/printerSettings6.bin"/><Relationship Id="rId6" Type="http://schemas.openxmlformats.org/officeDocument/2006/relationships/table" Target="../tables/table7.xml"/><Relationship Id="rId5" Type="http://schemas.openxmlformats.org/officeDocument/2006/relationships/table" Target="../tables/table6.xml"/><Relationship Id="rId4" Type="http://schemas.openxmlformats.org/officeDocument/2006/relationships/table" Target="../tables/table5.xml"/></Relationships>
</file>

<file path=xl/worksheets/_rels/sheet7.xml.rels><?xml version="1.0" encoding="UTF-8" standalone="yes"?>
<Relationships xmlns="http://schemas.openxmlformats.org/package/2006/relationships"><Relationship Id="rId3" Type="http://schemas.openxmlformats.org/officeDocument/2006/relationships/table" Target="../tables/table9.xml"/><Relationship Id="rId2" Type="http://schemas.openxmlformats.org/officeDocument/2006/relationships/drawing" Target="../drawings/drawing2.xml"/><Relationship Id="rId1" Type="http://schemas.openxmlformats.org/officeDocument/2006/relationships/printerSettings" Target="../printerSettings/printerSettings7.bin"/><Relationship Id="rId4" Type="http://schemas.openxmlformats.org/officeDocument/2006/relationships/table" Target="../tables/table10.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dimension ref="A1:Z875"/>
  <sheetViews>
    <sheetView tabSelected="1" workbookViewId="0">
      <pane xSplit="2" ySplit="2" topLeftCell="C855" activePane="bottomRight" state="frozen"/>
      <selection pane="topRight" activeCell="C1" sqref="C1"/>
      <selection pane="bottomLeft" activeCell="A3" sqref="A3"/>
      <selection pane="bottomRight" activeCell="A875" sqref="A875"/>
    </sheetView>
  </sheetViews>
  <sheetFormatPr defaultRowHeight="15" x14ac:dyDescent="0.25"/>
  <cols>
    <col min="1" max="2" width="10.42578125" style="1" customWidth="1"/>
    <col min="3" max="3" width="7.85546875" style="3" bestFit="1" customWidth="1"/>
    <col min="4" max="4" width="8.7109375" style="2" bestFit="1" customWidth="1"/>
    <col min="5" max="5" width="7.7109375" style="2" bestFit="1" customWidth="1"/>
    <col min="6" max="6" width="9.85546875" style="2" bestFit="1" customWidth="1"/>
    <col min="7" max="7" width="11" style="3" bestFit="1" customWidth="1"/>
    <col min="8" max="8" width="8" style="1" bestFit="1" customWidth="1"/>
    <col min="9" max="9" width="12.28515625" style="3" bestFit="1" customWidth="1"/>
    <col min="10" max="10" width="12.42578125" style="3" bestFit="1" customWidth="1"/>
    <col min="11" max="11" width="15.5703125" style="3" hidden="1" customWidth="1"/>
    <col min="12" max="12" width="11" hidden="1" customWidth="1"/>
    <col min="13" max="13" width="10.85546875" hidden="1" customWidth="1"/>
    <col min="14" max="14" width="16" bestFit="1" customWidth="1"/>
    <col min="15" max="15" width="12.7109375" bestFit="1" customWidth="1"/>
    <col min="16" max="16" width="14.85546875" bestFit="1" customWidth="1"/>
    <col min="17" max="17" width="8.85546875" bestFit="1" customWidth="1"/>
    <col min="18" max="18" width="10" bestFit="1" customWidth="1"/>
    <col min="19" max="19" width="13.5703125" bestFit="1" customWidth="1"/>
    <col min="20" max="20" width="13.7109375" bestFit="1" customWidth="1"/>
    <col min="21" max="21" width="13.85546875" bestFit="1" customWidth="1"/>
    <col min="22" max="22" width="14.85546875" bestFit="1" customWidth="1"/>
    <col min="23" max="23" width="10.5703125" bestFit="1" customWidth="1"/>
    <col min="24" max="24" width="12.140625" bestFit="1" customWidth="1"/>
    <col min="25" max="25" width="12" bestFit="1" customWidth="1"/>
    <col min="26" max="26" width="14" bestFit="1" customWidth="1"/>
  </cols>
  <sheetData>
    <row r="1" spans="1:26" x14ac:dyDescent="0.25">
      <c r="C1" s="18" t="s">
        <v>39</v>
      </c>
      <c r="D1" s="19"/>
      <c r="E1" s="19"/>
      <c r="F1" s="19"/>
      <c r="G1" s="18"/>
      <c r="H1" s="16" t="s">
        <v>43</v>
      </c>
      <c r="I1" s="54"/>
      <c r="J1" s="54"/>
      <c r="K1" s="35" t="s">
        <v>42</v>
      </c>
      <c r="L1" s="20" t="s">
        <v>40</v>
      </c>
      <c r="M1" s="20"/>
      <c r="N1" s="17" t="s">
        <v>41</v>
      </c>
    </row>
    <row r="2" spans="1:26" ht="30" customHeight="1" x14ac:dyDescent="0.25">
      <c r="A2" s="11" t="s">
        <v>0</v>
      </c>
      <c r="B2" s="11" t="s">
        <v>1</v>
      </c>
      <c r="C2" s="13" t="s">
        <v>2</v>
      </c>
      <c r="D2" s="13" t="s">
        <v>3</v>
      </c>
      <c r="E2" s="13" t="s">
        <v>130</v>
      </c>
      <c r="F2" s="13" t="s">
        <v>4</v>
      </c>
      <c r="G2" s="13" t="s">
        <v>11</v>
      </c>
      <c r="H2" s="11" t="s">
        <v>46</v>
      </c>
      <c r="I2" s="13" t="s">
        <v>160</v>
      </c>
      <c r="J2" s="13" t="s">
        <v>161</v>
      </c>
      <c r="K2" s="13" t="s">
        <v>165</v>
      </c>
      <c r="L2" s="13" t="s">
        <v>12</v>
      </c>
      <c r="M2" s="13" t="s">
        <v>38</v>
      </c>
      <c r="N2" s="13" t="s">
        <v>26</v>
      </c>
      <c r="O2" s="13" t="s">
        <v>177</v>
      </c>
      <c r="P2" s="13" t="s">
        <v>178</v>
      </c>
      <c r="Q2" s="13" t="s">
        <v>179</v>
      </c>
      <c r="R2" s="13" t="s">
        <v>180</v>
      </c>
      <c r="S2" s="13" t="s">
        <v>181</v>
      </c>
      <c r="T2" s="13" t="s">
        <v>182</v>
      </c>
      <c r="U2" s="13" t="s">
        <v>183</v>
      </c>
      <c r="V2" s="13" t="s">
        <v>184</v>
      </c>
      <c r="W2" s="13" t="s">
        <v>185</v>
      </c>
      <c r="X2" s="13" t="s">
        <v>186</v>
      </c>
      <c r="Y2" s="13" t="s">
        <v>187</v>
      </c>
      <c r="Z2" s="13" t="s">
        <v>188</v>
      </c>
    </row>
    <row r="3" spans="1:26" ht="15" customHeight="1" x14ac:dyDescent="0.25">
      <c r="A3" s="66" t="s">
        <v>993</v>
      </c>
      <c r="B3" s="66" t="s">
        <v>993</v>
      </c>
      <c r="C3" s="78"/>
      <c r="D3" s="79"/>
      <c r="E3" s="80"/>
      <c r="F3" s="81"/>
      <c r="G3" s="78"/>
      <c r="H3" s="77"/>
      <c r="I3" s="82"/>
      <c r="J3" s="82"/>
      <c r="K3" s="36"/>
      <c r="L3" s="83"/>
      <c r="M3" s="83"/>
      <c r="N3" s="84"/>
      <c r="O3" s="67" t="s">
        <v>179</v>
      </c>
      <c r="P3" s="69">
        <v>42388.44809027778</v>
      </c>
      <c r="Q3" s="67" t="s">
        <v>1429</v>
      </c>
      <c r="R3" s="71" t="s">
        <v>2081</v>
      </c>
      <c r="S3" s="67" t="s">
        <v>2349</v>
      </c>
      <c r="T3" s="67"/>
      <c r="U3" s="69">
        <v>42388.44809027778</v>
      </c>
      <c r="V3" s="71" t="s">
        <v>2551</v>
      </c>
      <c r="W3" s="67"/>
      <c r="X3" s="67"/>
      <c r="Y3" s="73" t="s">
        <v>3267</v>
      </c>
      <c r="Z3" s="67"/>
    </row>
    <row r="4" spans="1:26" ht="15" customHeight="1" x14ac:dyDescent="0.25">
      <c r="A4" s="66" t="s">
        <v>994</v>
      </c>
      <c r="B4" s="66" t="s">
        <v>994</v>
      </c>
      <c r="C4" s="78"/>
      <c r="D4" s="79"/>
      <c r="E4" s="80"/>
      <c r="F4" s="81"/>
      <c r="G4" s="78"/>
      <c r="H4" s="77"/>
      <c r="I4" s="82"/>
      <c r="J4" s="82"/>
      <c r="K4" s="36"/>
      <c r="L4" s="85"/>
      <c r="M4" s="85"/>
      <c r="N4" s="84"/>
      <c r="O4" s="68" t="s">
        <v>179</v>
      </c>
      <c r="P4" s="70">
        <v>42388.627013888887</v>
      </c>
      <c r="Q4" s="68" t="s">
        <v>1430</v>
      </c>
      <c r="R4" s="72" t="s">
        <v>2082</v>
      </c>
      <c r="S4" s="68" t="s">
        <v>2350</v>
      </c>
      <c r="T4" s="68" t="s">
        <v>2444</v>
      </c>
      <c r="U4" s="70">
        <v>42388.627013888887</v>
      </c>
      <c r="V4" s="72" t="s">
        <v>2552</v>
      </c>
      <c r="W4" s="68"/>
      <c r="X4" s="68"/>
      <c r="Y4" s="74" t="s">
        <v>3268</v>
      </c>
      <c r="Z4" s="68"/>
    </row>
    <row r="5" spans="1:26" x14ac:dyDescent="0.25">
      <c r="A5" s="66" t="s">
        <v>995</v>
      </c>
      <c r="B5" s="66" t="s">
        <v>995</v>
      </c>
      <c r="C5" s="78"/>
      <c r="D5" s="79"/>
      <c r="E5" s="80"/>
      <c r="F5" s="81"/>
      <c r="G5" s="78"/>
      <c r="H5" s="77"/>
      <c r="I5" s="82"/>
      <c r="J5" s="82"/>
      <c r="K5" s="36"/>
      <c r="L5" s="85"/>
      <c r="M5" s="85"/>
      <c r="N5" s="84"/>
      <c r="O5" s="68" t="s">
        <v>179</v>
      </c>
      <c r="P5" s="70">
        <v>42388.668252314812</v>
      </c>
      <c r="Q5" s="68" t="s">
        <v>1431</v>
      </c>
      <c r="R5" s="68"/>
      <c r="S5" s="68"/>
      <c r="T5" s="68"/>
      <c r="U5" s="70">
        <v>42388.668252314812</v>
      </c>
      <c r="V5" s="72" t="s">
        <v>2553</v>
      </c>
      <c r="W5" s="68"/>
      <c r="X5" s="68"/>
      <c r="Y5" s="74" t="s">
        <v>3269</v>
      </c>
      <c r="Z5" s="68"/>
    </row>
    <row r="6" spans="1:26" x14ac:dyDescent="0.25">
      <c r="A6" s="66" t="s">
        <v>996</v>
      </c>
      <c r="B6" s="66" t="s">
        <v>996</v>
      </c>
      <c r="C6" s="78"/>
      <c r="D6" s="79"/>
      <c r="E6" s="80"/>
      <c r="F6" s="81"/>
      <c r="G6" s="78"/>
      <c r="H6" s="77"/>
      <c r="I6" s="82"/>
      <c r="J6" s="82"/>
      <c r="K6" s="36"/>
      <c r="L6" s="85"/>
      <c r="M6" s="85"/>
      <c r="N6" s="84"/>
      <c r="O6" s="68" t="s">
        <v>179</v>
      </c>
      <c r="P6" s="70">
        <v>42388.674895833334</v>
      </c>
      <c r="Q6" s="68" t="s">
        <v>1432</v>
      </c>
      <c r="R6" s="72" t="s">
        <v>2083</v>
      </c>
      <c r="S6" s="68" t="s">
        <v>2351</v>
      </c>
      <c r="T6" s="68" t="s">
        <v>2445</v>
      </c>
      <c r="U6" s="70">
        <v>42388.674895833334</v>
      </c>
      <c r="V6" s="72" t="s">
        <v>2554</v>
      </c>
      <c r="W6" s="68"/>
      <c r="X6" s="68"/>
      <c r="Y6" s="74" t="s">
        <v>3270</v>
      </c>
      <c r="Z6" s="68"/>
    </row>
    <row r="7" spans="1:26" x14ac:dyDescent="0.25">
      <c r="A7" s="66" t="s">
        <v>996</v>
      </c>
      <c r="B7" s="66" t="s">
        <v>996</v>
      </c>
      <c r="C7" s="78"/>
      <c r="D7" s="79"/>
      <c r="E7" s="80"/>
      <c r="F7" s="81"/>
      <c r="G7" s="78"/>
      <c r="H7" s="77"/>
      <c r="I7" s="82"/>
      <c r="J7" s="82"/>
      <c r="K7" s="36"/>
      <c r="L7" s="85"/>
      <c r="M7" s="85"/>
      <c r="N7" s="84"/>
      <c r="O7" s="68" t="s">
        <v>179</v>
      </c>
      <c r="P7" s="70">
        <v>42388.679571759261</v>
      </c>
      <c r="Q7" s="68" t="s">
        <v>1433</v>
      </c>
      <c r="R7" s="72" t="s">
        <v>2084</v>
      </c>
      <c r="S7" s="68" t="s">
        <v>2351</v>
      </c>
      <c r="T7" s="68"/>
      <c r="U7" s="70">
        <v>42388.679571759261</v>
      </c>
      <c r="V7" s="72" t="s">
        <v>2555</v>
      </c>
      <c r="W7" s="68"/>
      <c r="X7" s="68"/>
      <c r="Y7" s="74" t="s">
        <v>3271</v>
      </c>
      <c r="Z7" s="68"/>
    </row>
    <row r="8" spans="1:26" x14ac:dyDescent="0.25">
      <c r="A8" s="66" t="s">
        <v>997</v>
      </c>
      <c r="B8" s="66" t="s">
        <v>1342</v>
      </c>
      <c r="C8" s="78"/>
      <c r="D8" s="79"/>
      <c r="E8" s="80"/>
      <c r="F8" s="81"/>
      <c r="G8" s="78"/>
      <c r="H8" s="77"/>
      <c r="I8" s="82"/>
      <c r="J8" s="82"/>
      <c r="K8" s="36"/>
      <c r="L8" s="85"/>
      <c r="M8" s="85"/>
      <c r="N8" s="84"/>
      <c r="O8" s="68" t="s">
        <v>250</v>
      </c>
      <c r="P8" s="70">
        <v>42388.680914351855</v>
      </c>
      <c r="Q8" s="68" t="s">
        <v>1434</v>
      </c>
      <c r="R8" s="72" t="s">
        <v>2085</v>
      </c>
      <c r="S8" s="68" t="s">
        <v>2349</v>
      </c>
      <c r="T8" s="68"/>
      <c r="U8" s="70">
        <v>42388.680914351855</v>
      </c>
      <c r="V8" s="72" t="s">
        <v>2556</v>
      </c>
      <c r="W8" s="68"/>
      <c r="X8" s="68"/>
      <c r="Y8" s="74" t="s">
        <v>3272</v>
      </c>
      <c r="Z8" s="68"/>
    </row>
    <row r="9" spans="1:26" x14ac:dyDescent="0.25">
      <c r="A9" s="66" t="s">
        <v>998</v>
      </c>
      <c r="B9" s="66" t="s">
        <v>220</v>
      </c>
      <c r="C9" s="78"/>
      <c r="D9" s="79"/>
      <c r="E9" s="80"/>
      <c r="F9" s="81"/>
      <c r="G9" s="78"/>
      <c r="H9" s="77"/>
      <c r="I9" s="82"/>
      <c r="J9" s="82"/>
      <c r="K9" s="36"/>
      <c r="L9" s="85"/>
      <c r="M9" s="85"/>
      <c r="N9" s="84"/>
      <c r="O9" s="68" t="s">
        <v>250</v>
      </c>
      <c r="P9" s="70">
        <v>42388.698159722226</v>
      </c>
      <c r="Q9" s="68" t="s">
        <v>1435</v>
      </c>
      <c r="R9" s="72" t="s">
        <v>2086</v>
      </c>
      <c r="S9" s="68" t="s">
        <v>2352</v>
      </c>
      <c r="T9" s="68"/>
      <c r="U9" s="70">
        <v>42388.698159722226</v>
      </c>
      <c r="V9" s="72" t="s">
        <v>2557</v>
      </c>
      <c r="W9" s="68"/>
      <c r="X9" s="68"/>
      <c r="Y9" s="74" t="s">
        <v>3273</v>
      </c>
      <c r="Z9" s="68"/>
    </row>
    <row r="10" spans="1:26" x14ac:dyDescent="0.25">
      <c r="A10" s="66" t="s">
        <v>998</v>
      </c>
      <c r="B10" s="66" t="s">
        <v>1319</v>
      </c>
      <c r="C10" s="78"/>
      <c r="D10" s="79"/>
      <c r="E10" s="80"/>
      <c r="F10" s="81"/>
      <c r="G10" s="78"/>
      <c r="H10" s="77"/>
      <c r="I10" s="82"/>
      <c r="J10" s="82"/>
      <c r="K10" s="36"/>
      <c r="L10" s="85"/>
      <c r="M10" s="85"/>
      <c r="N10" s="84"/>
      <c r="O10" s="68" t="s">
        <v>250</v>
      </c>
      <c r="P10" s="70">
        <v>42388.698159722226</v>
      </c>
      <c r="Q10" s="68" t="s">
        <v>1435</v>
      </c>
      <c r="R10" s="72" t="s">
        <v>2086</v>
      </c>
      <c r="S10" s="68" t="s">
        <v>2352</v>
      </c>
      <c r="T10" s="68"/>
      <c r="U10" s="70">
        <v>42388.698159722226</v>
      </c>
      <c r="V10" s="72" t="s">
        <v>2557</v>
      </c>
      <c r="W10" s="68"/>
      <c r="X10" s="68"/>
      <c r="Y10" s="74" t="s">
        <v>3273</v>
      </c>
      <c r="Z10" s="68"/>
    </row>
    <row r="11" spans="1:26" x14ac:dyDescent="0.25">
      <c r="A11" s="66" t="s">
        <v>999</v>
      </c>
      <c r="B11" s="66" t="s">
        <v>999</v>
      </c>
      <c r="C11" s="78"/>
      <c r="D11" s="79"/>
      <c r="E11" s="80"/>
      <c r="F11" s="81"/>
      <c r="G11" s="78"/>
      <c r="H11" s="77"/>
      <c r="I11" s="82"/>
      <c r="J11" s="82"/>
      <c r="K11" s="36"/>
      <c r="L11" s="85"/>
      <c r="M11" s="85"/>
      <c r="N11" s="84"/>
      <c r="O11" s="68" t="s">
        <v>179</v>
      </c>
      <c r="P11" s="70">
        <v>42388.715358796297</v>
      </c>
      <c r="Q11" s="68" t="s">
        <v>1436</v>
      </c>
      <c r="R11" s="72" t="s">
        <v>2087</v>
      </c>
      <c r="S11" s="68" t="s">
        <v>2353</v>
      </c>
      <c r="T11" s="68"/>
      <c r="U11" s="70">
        <v>42388.715358796297</v>
      </c>
      <c r="V11" s="72" t="s">
        <v>2558</v>
      </c>
      <c r="W11" s="68"/>
      <c r="X11" s="68"/>
      <c r="Y11" s="74" t="s">
        <v>3274</v>
      </c>
      <c r="Z11" s="68"/>
    </row>
    <row r="12" spans="1:26" x14ac:dyDescent="0.25">
      <c r="A12" s="66" t="s">
        <v>1000</v>
      </c>
      <c r="B12" s="66" t="s">
        <v>1343</v>
      </c>
      <c r="C12" s="78"/>
      <c r="D12" s="79"/>
      <c r="E12" s="80"/>
      <c r="F12" s="81"/>
      <c r="G12" s="78"/>
      <c r="H12" s="77"/>
      <c r="I12" s="82"/>
      <c r="J12" s="82"/>
      <c r="K12" s="36"/>
      <c r="L12" s="85"/>
      <c r="M12" s="85"/>
      <c r="N12" s="84"/>
      <c r="O12" s="68" t="s">
        <v>251</v>
      </c>
      <c r="P12" s="70">
        <v>42388.741412037038</v>
      </c>
      <c r="Q12" s="68" t="s">
        <v>1437</v>
      </c>
      <c r="R12" s="68"/>
      <c r="S12" s="68"/>
      <c r="T12" s="68"/>
      <c r="U12" s="70">
        <v>42388.741412037038</v>
      </c>
      <c r="V12" s="72" t="s">
        <v>2559</v>
      </c>
      <c r="W12" s="68"/>
      <c r="X12" s="68"/>
      <c r="Y12" s="74" t="s">
        <v>3275</v>
      </c>
      <c r="Z12" s="68"/>
    </row>
    <row r="13" spans="1:26" x14ac:dyDescent="0.25">
      <c r="A13" s="66" t="s">
        <v>1001</v>
      </c>
      <c r="B13" s="66" t="s">
        <v>1001</v>
      </c>
      <c r="C13" s="78"/>
      <c r="D13" s="79"/>
      <c r="E13" s="80"/>
      <c r="F13" s="81"/>
      <c r="G13" s="78"/>
      <c r="H13" s="77"/>
      <c r="I13" s="82"/>
      <c r="J13" s="82"/>
      <c r="K13" s="36"/>
      <c r="L13" s="85"/>
      <c r="M13" s="85"/>
      <c r="N13" s="84"/>
      <c r="O13" s="68" t="s">
        <v>179</v>
      </c>
      <c r="P13" s="70">
        <v>42388.773738425924</v>
      </c>
      <c r="Q13" s="68" t="s">
        <v>1438</v>
      </c>
      <c r="R13" s="72" t="s">
        <v>2088</v>
      </c>
      <c r="S13" s="68" t="s">
        <v>2354</v>
      </c>
      <c r="T13" s="68"/>
      <c r="U13" s="70">
        <v>42388.773738425924</v>
      </c>
      <c r="V13" s="72" t="s">
        <v>2560</v>
      </c>
      <c r="W13" s="68"/>
      <c r="X13" s="68"/>
      <c r="Y13" s="74" t="s">
        <v>3276</v>
      </c>
      <c r="Z13" s="68"/>
    </row>
    <row r="14" spans="1:26" x14ac:dyDescent="0.25">
      <c r="A14" s="66" t="s">
        <v>1002</v>
      </c>
      <c r="B14" s="66" t="s">
        <v>1344</v>
      </c>
      <c r="C14" s="78"/>
      <c r="D14" s="79"/>
      <c r="E14" s="80"/>
      <c r="F14" s="81"/>
      <c r="G14" s="78"/>
      <c r="H14" s="77"/>
      <c r="I14" s="82"/>
      <c r="J14" s="82"/>
      <c r="K14" s="36"/>
      <c r="L14" s="85"/>
      <c r="M14" s="85"/>
      <c r="N14" s="84"/>
      <c r="O14" s="68" t="s">
        <v>251</v>
      </c>
      <c r="P14" s="70">
        <v>42388.793090277781</v>
      </c>
      <c r="Q14" s="68" t="s">
        <v>1439</v>
      </c>
      <c r="R14" s="68"/>
      <c r="S14" s="68"/>
      <c r="T14" s="68" t="s">
        <v>2446</v>
      </c>
      <c r="U14" s="70">
        <v>42388.793090277781</v>
      </c>
      <c r="V14" s="72" t="s">
        <v>2561</v>
      </c>
      <c r="W14" s="68"/>
      <c r="X14" s="68"/>
      <c r="Y14" s="74" t="s">
        <v>3277</v>
      </c>
      <c r="Z14" s="74" t="s">
        <v>3981</v>
      </c>
    </row>
    <row r="15" spans="1:26" x14ac:dyDescent="0.25">
      <c r="A15" s="66" t="s">
        <v>1003</v>
      </c>
      <c r="B15" s="66" t="s">
        <v>1003</v>
      </c>
      <c r="C15" s="78"/>
      <c r="D15" s="79"/>
      <c r="E15" s="80"/>
      <c r="F15" s="81"/>
      <c r="G15" s="78"/>
      <c r="H15" s="77"/>
      <c r="I15" s="82"/>
      <c r="J15" s="82"/>
      <c r="K15" s="36"/>
      <c r="L15" s="85"/>
      <c r="M15" s="85"/>
      <c r="N15" s="84"/>
      <c r="O15" s="68" t="s">
        <v>179</v>
      </c>
      <c r="P15" s="70">
        <v>42388.770891203705</v>
      </c>
      <c r="Q15" s="68" t="s">
        <v>1440</v>
      </c>
      <c r="R15" s="72" t="s">
        <v>2089</v>
      </c>
      <c r="S15" s="68" t="s">
        <v>2355</v>
      </c>
      <c r="T15" s="68"/>
      <c r="U15" s="70">
        <v>42388.770891203705</v>
      </c>
      <c r="V15" s="72" t="s">
        <v>2562</v>
      </c>
      <c r="W15" s="68"/>
      <c r="X15" s="68"/>
      <c r="Y15" s="74" t="s">
        <v>3278</v>
      </c>
      <c r="Z15" s="68"/>
    </row>
    <row r="16" spans="1:26" x14ac:dyDescent="0.25">
      <c r="A16" s="66" t="s">
        <v>1003</v>
      </c>
      <c r="B16" s="66" t="s">
        <v>1003</v>
      </c>
      <c r="C16" s="78"/>
      <c r="D16" s="79"/>
      <c r="E16" s="80"/>
      <c r="F16" s="81"/>
      <c r="G16" s="78"/>
      <c r="H16" s="77"/>
      <c r="I16" s="82"/>
      <c r="J16" s="82"/>
      <c r="K16" s="36"/>
      <c r="L16" s="85"/>
      <c r="M16" s="85"/>
      <c r="N16" s="84"/>
      <c r="O16" s="68" t="s">
        <v>179</v>
      </c>
      <c r="P16" s="70">
        <v>42388.777881944443</v>
      </c>
      <c r="Q16" s="68" t="s">
        <v>1441</v>
      </c>
      <c r="R16" s="72" t="s">
        <v>2090</v>
      </c>
      <c r="S16" s="68" t="s">
        <v>2355</v>
      </c>
      <c r="T16" s="68"/>
      <c r="U16" s="70">
        <v>42388.777881944443</v>
      </c>
      <c r="V16" s="72" t="s">
        <v>2563</v>
      </c>
      <c r="W16" s="68"/>
      <c r="X16" s="68"/>
      <c r="Y16" s="74" t="s">
        <v>3279</v>
      </c>
      <c r="Z16" s="68"/>
    </row>
    <row r="17" spans="1:26" x14ac:dyDescent="0.25">
      <c r="A17" s="66" t="s">
        <v>1003</v>
      </c>
      <c r="B17" s="66" t="s">
        <v>1003</v>
      </c>
      <c r="C17" s="78"/>
      <c r="D17" s="79"/>
      <c r="E17" s="80"/>
      <c r="F17" s="81"/>
      <c r="G17" s="78"/>
      <c r="H17" s="77"/>
      <c r="I17" s="82"/>
      <c r="J17" s="82"/>
      <c r="K17" s="36"/>
      <c r="L17" s="85"/>
      <c r="M17" s="85"/>
      <c r="N17" s="84"/>
      <c r="O17" s="68" t="s">
        <v>179</v>
      </c>
      <c r="P17" s="70">
        <v>42388.784791666665</v>
      </c>
      <c r="Q17" s="68" t="s">
        <v>1442</v>
      </c>
      <c r="R17" s="72" t="s">
        <v>2091</v>
      </c>
      <c r="S17" s="68" t="s">
        <v>2355</v>
      </c>
      <c r="T17" s="68"/>
      <c r="U17" s="70">
        <v>42388.784791666665</v>
      </c>
      <c r="V17" s="72" t="s">
        <v>2564</v>
      </c>
      <c r="W17" s="68"/>
      <c r="X17" s="68"/>
      <c r="Y17" s="74" t="s">
        <v>3280</v>
      </c>
      <c r="Z17" s="68"/>
    </row>
    <row r="18" spans="1:26" x14ac:dyDescent="0.25">
      <c r="A18" s="66" t="s">
        <v>1003</v>
      </c>
      <c r="B18" s="66" t="s">
        <v>1003</v>
      </c>
      <c r="C18" s="78"/>
      <c r="D18" s="79"/>
      <c r="E18" s="80"/>
      <c r="F18" s="81"/>
      <c r="G18" s="78"/>
      <c r="H18" s="77"/>
      <c r="I18" s="82"/>
      <c r="J18" s="82"/>
      <c r="K18" s="36"/>
      <c r="L18" s="85"/>
      <c r="M18" s="85"/>
      <c r="N18" s="84"/>
      <c r="O18" s="68" t="s">
        <v>179</v>
      </c>
      <c r="P18" s="70">
        <v>42388.791759259257</v>
      </c>
      <c r="Q18" s="68" t="s">
        <v>1443</v>
      </c>
      <c r="R18" s="72" t="s">
        <v>2092</v>
      </c>
      <c r="S18" s="68" t="s">
        <v>2355</v>
      </c>
      <c r="T18" s="68"/>
      <c r="U18" s="70">
        <v>42388.791759259257</v>
      </c>
      <c r="V18" s="72" t="s">
        <v>2565</v>
      </c>
      <c r="W18" s="68"/>
      <c r="X18" s="68"/>
      <c r="Y18" s="74" t="s">
        <v>3281</v>
      </c>
      <c r="Z18" s="68"/>
    </row>
    <row r="19" spans="1:26" x14ac:dyDescent="0.25">
      <c r="A19" s="66" t="s">
        <v>1003</v>
      </c>
      <c r="B19" s="66" t="s">
        <v>1003</v>
      </c>
      <c r="C19" s="78"/>
      <c r="D19" s="79"/>
      <c r="E19" s="80"/>
      <c r="F19" s="81"/>
      <c r="G19" s="78"/>
      <c r="H19" s="77"/>
      <c r="I19" s="82"/>
      <c r="J19" s="82"/>
      <c r="K19" s="36"/>
      <c r="L19" s="85"/>
      <c r="M19" s="85"/>
      <c r="N19" s="84"/>
      <c r="O19" s="68" t="s">
        <v>179</v>
      </c>
      <c r="P19" s="70">
        <v>42388.798715277779</v>
      </c>
      <c r="Q19" s="68" t="s">
        <v>1444</v>
      </c>
      <c r="R19" s="72" t="s">
        <v>2093</v>
      </c>
      <c r="S19" s="68" t="s">
        <v>2355</v>
      </c>
      <c r="T19" s="68"/>
      <c r="U19" s="70">
        <v>42388.798715277779</v>
      </c>
      <c r="V19" s="72" t="s">
        <v>2566</v>
      </c>
      <c r="W19" s="68"/>
      <c r="X19" s="68"/>
      <c r="Y19" s="74" t="s">
        <v>3282</v>
      </c>
      <c r="Z19" s="68"/>
    </row>
    <row r="20" spans="1:26" x14ac:dyDescent="0.25">
      <c r="A20" s="66" t="s">
        <v>1003</v>
      </c>
      <c r="B20" s="66" t="s">
        <v>1003</v>
      </c>
      <c r="C20" s="78"/>
      <c r="D20" s="79"/>
      <c r="E20" s="80"/>
      <c r="F20" s="81"/>
      <c r="G20" s="78"/>
      <c r="H20" s="77"/>
      <c r="I20" s="82"/>
      <c r="J20" s="82"/>
      <c r="K20" s="36"/>
      <c r="L20" s="85"/>
      <c r="M20" s="85"/>
      <c r="N20" s="84"/>
      <c r="O20" s="68" t="s">
        <v>179</v>
      </c>
      <c r="P20" s="70">
        <v>42388.805671296293</v>
      </c>
      <c r="Q20" s="68" t="s">
        <v>1445</v>
      </c>
      <c r="R20" s="72" t="s">
        <v>2094</v>
      </c>
      <c r="S20" s="68" t="s">
        <v>2355</v>
      </c>
      <c r="T20" s="68"/>
      <c r="U20" s="70">
        <v>42388.805671296293</v>
      </c>
      <c r="V20" s="72" t="s">
        <v>2567</v>
      </c>
      <c r="W20" s="68"/>
      <c r="X20" s="68"/>
      <c r="Y20" s="74" t="s">
        <v>3283</v>
      </c>
      <c r="Z20" s="68"/>
    </row>
    <row r="21" spans="1:26" x14ac:dyDescent="0.25">
      <c r="A21" s="66" t="s">
        <v>1004</v>
      </c>
      <c r="B21" s="66" t="s">
        <v>1004</v>
      </c>
      <c r="C21" s="78"/>
      <c r="D21" s="79"/>
      <c r="E21" s="80"/>
      <c r="F21" s="81"/>
      <c r="G21" s="78"/>
      <c r="H21" s="77"/>
      <c r="I21" s="82"/>
      <c r="J21" s="82"/>
      <c r="K21" s="36"/>
      <c r="L21" s="85"/>
      <c r="M21" s="85"/>
      <c r="N21" s="84"/>
      <c r="O21" s="68" t="s">
        <v>179</v>
      </c>
      <c r="P21" s="70">
        <v>42388.80568287037</v>
      </c>
      <c r="Q21" s="68" t="s">
        <v>1446</v>
      </c>
      <c r="R21" s="72" t="s">
        <v>324</v>
      </c>
      <c r="S21" s="68" t="s">
        <v>352</v>
      </c>
      <c r="T21" s="68" t="s">
        <v>2447</v>
      </c>
      <c r="U21" s="70">
        <v>42388.80568287037</v>
      </c>
      <c r="V21" s="72" t="s">
        <v>2568</v>
      </c>
      <c r="W21" s="68"/>
      <c r="X21" s="68"/>
      <c r="Y21" s="74" t="s">
        <v>3284</v>
      </c>
      <c r="Z21" s="68"/>
    </row>
    <row r="22" spans="1:26" x14ac:dyDescent="0.25">
      <c r="A22" s="66" t="s">
        <v>1005</v>
      </c>
      <c r="B22" s="66" t="s">
        <v>1005</v>
      </c>
      <c r="C22" s="78"/>
      <c r="D22" s="79"/>
      <c r="E22" s="80"/>
      <c r="F22" s="81"/>
      <c r="G22" s="78"/>
      <c r="H22" s="77"/>
      <c r="I22" s="82"/>
      <c r="J22" s="82"/>
      <c r="K22" s="36"/>
      <c r="L22" s="85"/>
      <c r="M22" s="85"/>
      <c r="N22" s="84"/>
      <c r="O22" s="68" t="s">
        <v>179</v>
      </c>
      <c r="P22" s="70">
        <v>42388.823935185188</v>
      </c>
      <c r="Q22" s="68" t="s">
        <v>1447</v>
      </c>
      <c r="R22" s="68" t="s">
        <v>2095</v>
      </c>
      <c r="S22" s="68" t="s">
        <v>2356</v>
      </c>
      <c r="T22" s="68"/>
      <c r="U22" s="70">
        <v>42388.823935185188</v>
      </c>
      <c r="V22" s="72" t="s">
        <v>2569</v>
      </c>
      <c r="W22" s="68"/>
      <c r="X22" s="68"/>
      <c r="Y22" s="74" t="s">
        <v>3285</v>
      </c>
      <c r="Z22" s="68"/>
    </row>
    <row r="23" spans="1:26" x14ac:dyDescent="0.25">
      <c r="A23" s="66" t="s">
        <v>1006</v>
      </c>
      <c r="B23" s="66" t="s">
        <v>245</v>
      </c>
      <c r="C23" s="78"/>
      <c r="D23" s="79"/>
      <c r="E23" s="80"/>
      <c r="F23" s="81"/>
      <c r="G23" s="78"/>
      <c r="H23" s="77"/>
      <c r="I23" s="82"/>
      <c r="J23" s="82"/>
      <c r="K23" s="36"/>
      <c r="L23" s="85"/>
      <c r="M23" s="85"/>
      <c r="N23" s="84"/>
      <c r="O23" s="68" t="s">
        <v>250</v>
      </c>
      <c r="P23" s="70">
        <v>42388.856874999998</v>
      </c>
      <c r="Q23" s="68" t="s">
        <v>1448</v>
      </c>
      <c r="R23" s="72" t="s">
        <v>2096</v>
      </c>
      <c r="S23" s="68" t="s">
        <v>354</v>
      </c>
      <c r="T23" s="68" t="s">
        <v>2448</v>
      </c>
      <c r="U23" s="70">
        <v>42388.856874999998</v>
      </c>
      <c r="V23" s="72" t="s">
        <v>2570</v>
      </c>
      <c r="W23" s="68"/>
      <c r="X23" s="68"/>
      <c r="Y23" s="74" t="s">
        <v>3286</v>
      </c>
      <c r="Z23" s="68"/>
    </row>
    <row r="24" spans="1:26" x14ac:dyDescent="0.25">
      <c r="A24" s="66" t="s">
        <v>1007</v>
      </c>
      <c r="B24" s="66" t="s">
        <v>1345</v>
      </c>
      <c r="C24" s="78"/>
      <c r="D24" s="79"/>
      <c r="E24" s="80"/>
      <c r="F24" s="81"/>
      <c r="G24" s="78"/>
      <c r="H24" s="77"/>
      <c r="I24" s="82"/>
      <c r="J24" s="82"/>
      <c r="K24" s="36"/>
      <c r="L24" s="85"/>
      <c r="M24" s="85"/>
      <c r="N24" s="84"/>
      <c r="O24" s="68" t="s">
        <v>250</v>
      </c>
      <c r="P24" s="70">
        <v>42388.870821759258</v>
      </c>
      <c r="Q24" s="68" t="s">
        <v>1449</v>
      </c>
      <c r="R24" s="72" t="s">
        <v>2097</v>
      </c>
      <c r="S24" s="68" t="s">
        <v>2357</v>
      </c>
      <c r="T24" s="68" t="s">
        <v>2449</v>
      </c>
      <c r="U24" s="70">
        <v>42388.870821759258</v>
      </c>
      <c r="V24" s="72" t="s">
        <v>2571</v>
      </c>
      <c r="W24" s="68"/>
      <c r="X24" s="68"/>
      <c r="Y24" s="74" t="s">
        <v>3287</v>
      </c>
      <c r="Z24" s="68"/>
    </row>
    <row r="25" spans="1:26" x14ac:dyDescent="0.25">
      <c r="A25" s="66" t="s">
        <v>1007</v>
      </c>
      <c r="B25" s="66" t="s">
        <v>1346</v>
      </c>
      <c r="C25" s="78"/>
      <c r="D25" s="79"/>
      <c r="E25" s="80"/>
      <c r="F25" s="81"/>
      <c r="G25" s="78"/>
      <c r="H25" s="77"/>
      <c r="I25" s="82"/>
      <c r="J25" s="82"/>
      <c r="K25" s="36"/>
      <c r="L25" s="85"/>
      <c r="M25" s="85"/>
      <c r="N25" s="84"/>
      <c r="O25" s="68" t="s">
        <v>250</v>
      </c>
      <c r="P25" s="70">
        <v>42388.870821759258</v>
      </c>
      <c r="Q25" s="68" t="s">
        <v>1449</v>
      </c>
      <c r="R25" s="72" t="s">
        <v>2097</v>
      </c>
      <c r="S25" s="68" t="s">
        <v>2357</v>
      </c>
      <c r="T25" s="68" t="s">
        <v>2449</v>
      </c>
      <c r="U25" s="70">
        <v>42388.870821759258</v>
      </c>
      <c r="V25" s="72" t="s">
        <v>2571</v>
      </c>
      <c r="W25" s="68"/>
      <c r="X25" s="68"/>
      <c r="Y25" s="74" t="s">
        <v>3287</v>
      </c>
      <c r="Z25" s="68"/>
    </row>
    <row r="26" spans="1:26" x14ac:dyDescent="0.25">
      <c r="A26" s="66" t="s">
        <v>1007</v>
      </c>
      <c r="B26" s="66" t="s">
        <v>245</v>
      </c>
      <c r="C26" s="78"/>
      <c r="D26" s="79"/>
      <c r="E26" s="80"/>
      <c r="F26" s="81"/>
      <c r="G26" s="78"/>
      <c r="H26" s="77"/>
      <c r="I26" s="82"/>
      <c r="J26" s="82"/>
      <c r="K26" s="36"/>
      <c r="L26" s="85"/>
      <c r="M26" s="85"/>
      <c r="N26" s="84"/>
      <c r="O26" s="68" t="s">
        <v>250</v>
      </c>
      <c r="P26" s="70">
        <v>42388.870821759258</v>
      </c>
      <c r="Q26" s="68" t="s">
        <v>1449</v>
      </c>
      <c r="R26" s="72" t="s">
        <v>2097</v>
      </c>
      <c r="S26" s="68" t="s">
        <v>2357</v>
      </c>
      <c r="T26" s="68" t="s">
        <v>2449</v>
      </c>
      <c r="U26" s="70">
        <v>42388.870821759258</v>
      </c>
      <c r="V26" s="72" t="s">
        <v>2571</v>
      </c>
      <c r="W26" s="68"/>
      <c r="X26" s="68"/>
      <c r="Y26" s="74" t="s">
        <v>3287</v>
      </c>
      <c r="Z26" s="68"/>
    </row>
    <row r="27" spans="1:26" x14ac:dyDescent="0.25">
      <c r="A27" s="66" t="s">
        <v>1007</v>
      </c>
      <c r="B27" s="66" t="s">
        <v>1347</v>
      </c>
      <c r="C27" s="78"/>
      <c r="D27" s="79"/>
      <c r="E27" s="80"/>
      <c r="F27" s="81"/>
      <c r="G27" s="78"/>
      <c r="H27" s="77"/>
      <c r="I27" s="82"/>
      <c r="J27" s="82"/>
      <c r="K27" s="36"/>
      <c r="L27" s="85"/>
      <c r="M27" s="85"/>
      <c r="N27" s="84"/>
      <c r="O27" s="68" t="s">
        <v>250</v>
      </c>
      <c r="P27" s="70">
        <v>42388.870821759258</v>
      </c>
      <c r="Q27" s="68" t="s">
        <v>1449</v>
      </c>
      <c r="R27" s="72" t="s">
        <v>2097</v>
      </c>
      <c r="S27" s="68" t="s">
        <v>2357</v>
      </c>
      <c r="T27" s="68" t="s">
        <v>2449</v>
      </c>
      <c r="U27" s="70">
        <v>42388.870821759258</v>
      </c>
      <c r="V27" s="72" t="s">
        <v>2571</v>
      </c>
      <c r="W27" s="68"/>
      <c r="X27" s="68"/>
      <c r="Y27" s="74" t="s">
        <v>3287</v>
      </c>
      <c r="Z27" s="68"/>
    </row>
    <row r="28" spans="1:26" x14ac:dyDescent="0.25">
      <c r="A28" s="66" t="s">
        <v>189</v>
      </c>
      <c r="B28" s="66" t="s">
        <v>220</v>
      </c>
      <c r="C28" s="78"/>
      <c r="D28" s="79"/>
      <c r="E28" s="80"/>
      <c r="F28" s="81"/>
      <c r="G28" s="78"/>
      <c r="H28" s="77"/>
      <c r="I28" s="82"/>
      <c r="J28" s="82"/>
      <c r="K28" s="36"/>
      <c r="L28" s="85"/>
      <c r="M28" s="85"/>
      <c r="N28" s="84"/>
      <c r="O28" s="68" t="s">
        <v>250</v>
      </c>
      <c r="P28" s="70">
        <v>42388.889606481483</v>
      </c>
      <c r="Q28" s="68" t="s">
        <v>252</v>
      </c>
      <c r="R28" s="72" t="s">
        <v>313</v>
      </c>
      <c r="S28" s="68" t="s">
        <v>344</v>
      </c>
      <c r="T28" s="68"/>
      <c r="U28" s="70">
        <v>42388.889606481483</v>
      </c>
      <c r="V28" s="72" t="s">
        <v>376</v>
      </c>
      <c r="W28" s="68"/>
      <c r="X28" s="68"/>
      <c r="Y28" s="74" t="s">
        <v>444</v>
      </c>
      <c r="Z28" s="68"/>
    </row>
    <row r="29" spans="1:26" x14ac:dyDescent="0.25">
      <c r="A29" s="66" t="s">
        <v>1008</v>
      </c>
      <c r="B29" s="66" t="s">
        <v>1008</v>
      </c>
      <c r="C29" s="78"/>
      <c r="D29" s="79"/>
      <c r="E29" s="80"/>
      <c r="F29" s="81"/>
      <c r="G29" s="78"/>
      <c r="H29" s="77"/>
      <c r="I29" s="82"/>
      <c r="J29" s="82"/>
      <c r="K29" s="36"/>
      <c r="L29" s="85"/>
      <c r="M29" s="85"/>
      <c r="N29" s="84"/>
      <c r="O29" s="68" t="s">
        <v>179</v>
      </c>
      <c r="P29" s="70">
        <v>42388.907256944447</v>
      </c>
      <c r="Q29" s="68" t="s">
        <v>1450</v>
      </c>
      <c r="R29" s="72" t="s">
        <v>2098</v>
      </c>
      <c r="S29" s="68" t="s">
        <v>2350</v>
      </c>
      <c r="T29" s="68" t="s">
        <v>2450</v>
      </c>
      <c r="U29" s="70">
        <v>42388.907256944447</v>
      </c>
      <c r="V29" s="72" t="s">
        <v>2572</v>
      </c>
      <c r="W29" s="68"/>
      <c r="X29" s="68"/>
      <c r="Y29" s="74" t="s">
        <v>3288</v>
      </c>
      <c r="Z29" s="68"/>
    </row>
    <row r="30" spans="1:26" x14ac:dyDescent="0.25">
      <c r="A30" s="66" t="s">
        <v>1009</v>
      </c>
      <c r="B30" s="66" t="s">
        <v>1009</v>
      </c>
      <c r="C30" s="78"/>
      <c r="D30" s="79"/>
      <c r="E30" s="80"/>
      <c r="F30" s="81"/>
      <c r="G30" s="78"/>
      <c r="H30" s="77"/>
      <c r="I30" s="82"/>
      <c r="J30" s="82"/>
      <c r="K30" s="36"/>
      <c r="L30" s="85"/>
      <c r="M30" s="85"/>
      <c r="N30" s="84"/>
      <c r="O30" s="68" t="s">
        <v>179</v>
      </c>
      <c r="P30" s="70">
        <v>42388.909317129626</v>
      </c>
      <c r="Q30" s="68" t="s">
        <v>1451</v>
      </c>
      <c r="R30" s="68"/>
      <c r="S30" s="68"/>
      <c r="T30" s="68"/>
      <c r="U30" s="70">
        <v>42388.909317129626</v>
      </c>
      <c r="V30" s="72" t="s">
        <v>2573</v>
      </c>
      <c r="W30" s="68"/>
      <c r="X30" s="68"/>
      <c r="Y30" s="74" t="s">
        <v>3289</v>
      </c>
      <c r="Z30" s="68"/>
    </row>
    <row r="31" spans="1:26" x14ac:dyDescent="0.25">
      <c r="A31" s="66" t="s">
        <v>1010</v>
      </c>
      <c r="B31" s="66" t="s">
        <v>1010</v>
      </c>
      <c r="C31" s="78"/>
      <c r="D31" s="79"/>
      <c r="E31" s="80"/>
      <c r="F31" s="81"/>
      <c r="G31" s="78"/>
      <c r="H31" s="77"/>
      <c r="I31" s="82"/>
      <c r="J31" s="82"/>
      <c r="K31" s="36"/>
      <c r="L31" s="85"/>
      <c r="M31" s="85"/>
      <c r="N31" s="84"/>
      <c r="O31" s="68" t="s">
        <v>179</v>
      </c>
      <c r="P31" s="70">
        <v>42388.91337962963</v>
      </c>
      <c r="Q31" s="68" t="s">
        <v>1452</v>
      </c>
      <c r="R31" s="72" t="s">
        <v>2099</v>
      </c>
      <c r="S31" s="68" t="s">
        <v>361</v>
      </c>
      <c r="T31" s="68" t="s">
        <v>2451</v>
      </c>
      <c r="U31" s="70">
        <v>42388.91337962963</v>
      </c>
      <c r="V31" s="72" t="s">
        <v>2574</v>
      </c>
      <c r="W31" s="68"/>
      <c r="X31" s="68"/>
      <c r="Y31" s="74" t="s">
        <v>3290</v>
      </c>
      <c r="Z31" s="68"/>
    </row>
    <row r="32" spans="1:26" x14ac:dyDescent="0.25">
      <c r="A32" s="66" t="s">
        <v>1011</v>
      </c>
      <c r="B32" s="66" t="s">
        <v>1348</v>
      </c>
      <c r="C32" s="78"/>
      <c r="D32" s="79"/>
      <c r="E32" s="80"/>
      <c r="F32" s="81"/>
      <c r="G32" s="78"/>
      <c r="H32" s="77"/>
      <c r="I32" s="82"/>
      <c r="J32" s="82"/>
      <c r="K32" s="36"/>
      <c r="L32" s="85"/>
      <c r="M32" s="85"/>
      <c r="N32" s="84"/>
      <c r="O32" s="68" t="s">
        <v>250</v>
      </c>
      <c r="P32" s="70">
        <v>42388.93990740741</v>
      </c>
      <c r="Q32" s="68" t="s">
        <v>1453</v>
      </c>
      <c r="R32" s="68"/>
      <c r="S32" s="68"/>
      <c r="T32" s="68"/>
      <c r="U32" s="70">
        <v>42388.93990740741</v>
      </c>
      <c r="V32" s="72" t="s">
        <v>2575</v>
      </c>
      <c r="W32" s="68"/>
      <c r="X32" s="68"/>
      <c r="Y32" s="74" t="s">
        <v>3291</v>
      </c>
      <c r="Z32" s="74" t="s">
        <v>3897</v>
      </c>
    </row>
    <row r="33" spans="1:26" x14ac:dyDescent="0.25">
      <c r="A33" s="66" t="s">
        <v>1012</v>
      </c>
      <c r="B33" s="66" t="s">
        <v>1012</v>
      </c>
      <c r="C33" s="78"/>
      <c r="D33" s="79"/>
      <c r="E33" s="80"/>
      <c r="F33" s="81"/>
      <c r="G33" s="78"/>
      <c r="H33" s="77"/>
      <c r="I33" s="82"/>
      <c r="J33" s="82"/>
      <c r="K33" s="36"/>
      <c r="L33" s="85"/>
      <c r="M33" s="85"/>
      <c r="N33" s="84"/>
      <c r="O33" s="68" t="s">
        <v>179</v>
      </c>
      <c r="P33" s="70">
        <v>42388.94903935185</v>
      </c>
      <c r="Q33" s="68" t="s">
        <v>1454</v>
      </c>
      <c r="R33" s="72" t="s">
        <v>2100</v>
      </c>
      <c r="S33" s="68" t="s">
        <v>2354</v>
      </c>
      <c r="T33" s="68" t="s">
        <v>2452</v>
      </c>
      <c r="U33" s="70">
        <v>42388.94903935185</v>
      </c>
      <c r="V33" s="72" t="s">
        <v>2576</v>
      </c>
      <c r="W33" s="68"/>
      <c r="X33" s="68"/>
      <c r="Y33" s="74" t="s">
        <v>3292</v>
      </c>
      <c r="Z33" s="68"/>
    </row>
    <row r="34" spans="1:26" x14ac:dyDescent="0.25">
      <c r="A34" s="66" t="s">
        <v>1013</v>
      </c>
      <c r="B34" s="66" t="s">
        <v>1013</v>
      </c>
      <c r="C34" s="78"/>
      <c r="D34" s="79"/>
      <c r="E34" s="80"/>
      <c r="F34" s="81"/>
      <c r="G34" s="78"/>
      <c r="H34" s="77"/>
      <c r="I34" s="82"/>
      <c r="J34" s="82"/>
      <c r="K34" s="36"/>
      <c r="L34" s="85"/>
      <c r="M34" s="85"/>
      <c r="N34" s="84"/>
      <c r="O34" s="68" t="s">
        <v>179</v>
      </c>
      <c r="P34" s="70">
        <v>42388.995358796295</v>
      </c>
      <c r="Q34" s="68" t="s">
        <v>1455</v>
      </c>
      <c r="R34" s="68"/>
      <c r="S34" s="68"/>
      <c r="T34" s="68" t="s">
        <v>2453</v>
      </c>
      <c r="U34" s="70">
        <v>42388.995358796295</v>
      </c>
      <c r="V34" s="72" t="s">
        <v>2577</v>
      </c>
      <c r="W34" s="68"/>
      <c r="X34" s="68"/>
      <c r="Y34" s="74" t="s">
        <v>3293</v>
      </c>
      <c r="Z34" s="68"/>
    </row>
    <row r="35" spans="1:26" x14ac:dyDescent="0.25">
      <c r="A35" s="66" t="s">
        <v>1014</v>
      </c>
      <c r="B35" s="66" t="s">
        <v>1014</v>
      </c>
      <c r="C35" s="78"/>
      <c r="D35" s="79"/>
      <c r="E35" s="80"/>
      <c r="F35" s="81"/>
      <c r="G35" s="78"/>
      <c r="H35" s="77"/>
      <c r="I35" s="82"/>
      <c r="J35" s="82"/>
      <c r="K35" s="36"/>
      <c r="L35" s="85"/>
      <c r="M35" s="85"/>
      <c r="N35" s="84"/>
      <c r="O35" s="68" t="s">
        <v>179</v>
      </c>
      <c r="P35" s="70">
        <v>42389.002974537034</v>
      </c>
      <c r="Q35" s="68" t="s">
        <v>1456</v>
      </c>
      <c r="R35" s="68"/>
      <c r="S35" s="68"/>
      <c r="T35" s="68" t="s">
        <v>2454</v>
      </c>
      <c r="U35" s="70">
        <v>42389.002974537034</v>
      </c>
      <c r="V35" s="72" t="s">
        <v>2578</v>
      </c>
      <c r="W35" s="68"/>
      <c r="X35" s="68"/>
      <c r="Y35" s="74" t="s">
        <v>3294</v>
      </c>
      <c r="Z35" s="68"/>
    </row>
    <row r="36" spans="1:26" x14ac:dyDescent="0.25">
      <c r="A36" s="66" t="s">
        <v>1014</v>
      </c>
      <c r="B36" s="66" t="s">
        <v>1014</v>
      </c>
      <c r="C36" s="78"/>
      <c r="D36" s="79"/>
      <c r="E36" s="80"/>
      <c r="F36" s="81"/>
      <c r="G36" s="78"/>
      <c r="H36" s="77"/>
      <c r="I36" s="82"/>
      <c r="J36" s="82"/>
      <c r="K36" s="36"/>
      <c r="L36" s="85"/>
      <c r="M36" s="85"/>
      <c r="N36" s="84"/>
      <c r="O36" s="68" t="s">
        <v>179</v>
      </c>
      <c r="P36" s="70">
        <v>42389.013738425929</v>
      </c>
      <c r="Q36" s="68" t="s">
        <v>1457</v>
      </c>
      <c r="R36" s="68"/>
      <c r="S36" s="68"/>
      <c r="T36" s="68" t="s">
        <v>2455</v>
      </c>
      <c r="U36" s="70">
        <v>42389.013738425929</v>
      </c>
      <c r="V36" s="72" t="s">
        <v>2579</v>
      </c>
      <c r="W36" s="68"/>
      <c r="X36" s="68"/>
      <c r="Y36" s="74" t="s">
        <v>3295</v>
      </c>
      <c r="Z36" s="68"/>
    </row>
    <row r="37" spans="1:26" x14ac:dyDescent="0.25">
      <c r="A37" s="66" t="s">
        <v>1015</v>
      </c>
      <c r="B37" s="66" t="s">
        <v>1015</v>
      </c>
      <c r="C37" s="78"/>
      <c r="D37" s="79"/>
      <c r="E37" s="80"/>
      <c r="F37" s="81"/>
      <c r="G37" s="78"/>
      <c r="H37" s="77"/>
      <c r="I37" s="82"/>
      <c r="J37" s="82"/>
      <c r="K37" s="36"/>
      <c r="L37" s="85"/>
      <c r="M37" s="85"/>
      <c r="N37" s="84"/>
      <c r="O37" s="68" t="s">
        <v>179</v>
      </c>
      <c r="P37" s="70">
        <v>42389.036122685182</v>
      </c>
      <c r="Q37" s="68" t="s">
        <v>1458</v>
      </c>
      <c r="R37" s="68"/>
      <c r="S37" s="68"/>
      <c r="T37" s="68"/>
      <c r="U37" s="70">
        <v>42389.036122685182</v>
      </c>
      <c r="V37" s="72" t="s">
        <v>2580</v>
      </c>
      <c r="W37" s="68"/>
      <c r="X37" s="68"/>
      <c r="Y37" s="74" t="s">
        <v>3296</v>
      </c>
      <c r="Z37" s="68"/>
    </row>
    <row r="38" spans="1:26" x14ac:dyDescent="0.25">
      <c r="A38" s="66" t="s">
        <v>1016</v>
      </c>
      <c r="B38" s="66" t="s">
        <v>1349</v>
      </c>
      <c r="C38" s="78"/>
      <c r="D38" s="79"/>
      <c r="E38" s="80"/>
      <c r="F38" s="81"/>
      <c r="G38" s="78"/>
      <c r="H38" s="77"/>
      <c r="I38" s="82"/>
      <c r="J38" s="82"/>
      <c r="K38" s="36"/>
      <c r="L38" s="85"/>
      <c r="M38" s="85"/>
      <c r="N38" s="84"/>
      <c r="O38" s="68" t="s">
        <v>250</v>
      </c>
      <c r="P38" s="70">
        <v>42389.050451388888</v>
      </c>
      <c r="Q38" s="68" t="s">
        <v>1459</v>
      </c>
      <c r="R38" s="68"/>
      <c r="S38" s="68"/>
      <c r="T38" s="68" t="s">
        <v>2456</v>
      </c>
      <c r="U38" s="70">
        <v>42389.050451388888</v>
      </c>
      <c r="V38" s="72" t="s">
        <v>2581</v>
      </c>
      <c r="W38" s="68"/>
      <c r="X38" s="68"/>
      <c r="Y38" s="74" t="s">
        <v>3297</v>
      </c>
      <c r="Z38" s="68"/>
    </row>
    <row r="39" spans="1:26" x14ac:dyDescent="0.25">
      <c r="A39" s="66" t="s">
        <v>1016</v>
      </c>
      <c r="B39" s="66" t="s">
        <v>1139</v>
      </c>
      <c r="C39" s="78"/>
      <c r="D39" s="79"/>
      <c r="E39" s="80"/>
      <c r="F39" s="81"/>
      <c r="G39" s="78"/>
      <c r="H39" s="77"/>
      <c r="I39" s="82"/>
      <c r="J39" s="82"/>
      <c r="K39" s="36"/>
      <c r="L39" s="85"/>
      <c r="M39" s="85"/>
      <c r="N39" s="84"/>
      <c r="O39" s="68" t="s">
        <v>250</v>
      </c>
      <c r="P39" s="70">
        <v>42389.050451388888</v>
      </c>
      <c r="Q39" s="68" t="s">
        <v>1459</v>
      </c>
      <c r="R39" s="68"/>
      <c r="S39" s="68"/>
      <c r="T39" s="68" t="s">
        <v>2456</v>
      </c>
      <c r="U39" s="70">
        <v>42389.050451388888</v>
      </c>
      <c r="V39" s="72" t="s">
        <v>2581</v>
      </c>
      <c r="W39" s="68"/>
      <c r="X39" s="68"/>
      <c r="Y39" s="74" t="s">
        <v>3297</v>
      </c>
      <c r="Z39" s="68"/>
    </row>
    <row r="40" spans="1:26" x14ac:dyDescent="0.25">
      <c r="A40" s="66" t="s">
        <v>1017</v>
      </c>
      <c r="B40" s="66" t="s">
        <v>1349</v>
      </c>
      <c r="C40" s="78"/>
      <c r="D40" s="79"/>
      <c r="E40" s="80"/>
      <c r="F40" s="81"/>
      <c r="G40" s="78"/>
      <c r="H40" s="77"/>
      <c r="I40" s="82"/>
      <c r="J40" s="82"/>
      <c r="K40" s="36"/>
      <c r="L40" s="85"/>
      <c r="M40" s="85"/>
      <c r="N40" s="84"/>
      <c r="O40" s="68" t="s">
        <v>250</v>
      </c>
      <c r="P40" s="70">
        <v>42389.063958333332</v>
      </c>
      <c r="Q40" s="68" t="s">
        <v>1459</v>
      </c>
      <c r="R40" s="68"/>
      <c r="S40" s="68"/>
      <c r="T40" s="68" t="s">
        <v>2456</v>
      </c>
      <c r="U40" s="70">
        <v>42389.063958333332</v>
      </c>
      <c r="V40" s="72" t="s">
        <v>2582</v>
      </c>
      <c r="W40" s="68"/>
      <c r="X40" s="68"/>
      <c r="Y40" s="74" t="s">
        <v>3298</v>
      </c>
      <c r="Z40" s="68"/>
    </row>
    <row r="41" spans="1:26" x14ac:dyDescent="0.25">
      <c r="A41" s="66" t="s">
        <v>1017</v>
      </c>
      <c r="B41" s="66" t="s">
        <v>1139</v>
      </c>
      <c r="C41" s="78"/>
      <c r="D41" s="79"/>
      <c r="E41" s="80"/>
      <c r="F41" s="81"/>
      <c r="G41" s="78"/>
      <c r="H41" s="77"/>
      <c r="I41" s="82"/>
      <c r="J41" s="82"/>
      <c r="K41" s="36"/>
      <c r="L41" s="85"/>
      <c r="M41" s="85"/>
      <c r="N41" s="84"/>
      <c r="O41" s="68" t="s">
        <v>250</v>
      </c>
      <c r="P41" s="70">
        <v>42389.063958333332</v>
      </c>
      <c r="Q41" s="68" t="s">
        <v>1459</v>
      </c>
      <c r="R41" s="68"/>
      <c r="S41" s="68"/>
      <c r="T41" s="68" t="s">
        <v>2456</v>
      </c>
      <c r="U41" s="70">
        <v>42389.063958333332</v>
      </c>
      <c r="V41" s="72" t="s">
        <v>2582</v>
      </c>
      <c r="W41" s="68"/>
      <c r="X41" s="68"/>
      <c r="Y41" s="74" t="s">
        <v>3298</v>
      </c>
      <c r="Z41" s="68"/>
    </row>
    <row r="42" spans="1:26" x14ac:dyDescent="0.25">
      <c r="A42" s="66" t="s">
        <v>1018</v>
      </c>
      <c r="B42" s="66" t="s">
        <v>1349</v>
      </c>
      <c r="C42" s="78"/>
      <c r="D42" s="79"/>
      <c r="E42" s="80"/>
      <c r="F42" s="81"/>
      <c r="G42" s="78"/>
      <c r="H42" s="77"/>
      <c r="I42" s="82"/>
      <c r="J42" s="82"/>
      <c r="K42" s="36"/>
      <c r="L42" s="85"/>
      <c r="M42" s="85"/>
      <c r="N42" s="84"/>
      <c r="O42" s="68" t="s">
        <v>250</v>
      </c>
      <c r="P42" s="70">
        <v>42389.070428240739</v>
      </c>
      <c r="Q42" s="68" t="s">
        <v>1459</v>
      </c>
      <c r="R42" s="68"/>
      <c r="S42" s="68"/>
      <c r="T42" s="68" t="s">
        <v>2456</v>
      </c>
      <c r="U42" s="70">
        <v>42389.070428240739</v>
      </c>
      <c r="V42" s="72" t="s">
        <v>2583</v>
      </c>
      <c r="W42" s="68"/>
      <c r="X42" s="68"/>
      <c r="Y42" s="74" t="s">
        <v>3299</v>
      </c>
      <c r="Z42" s="68"/>
    </row>
    <row r="43" spans="1:26" x14ac:dyDescent="0.25">
      <c r="A43" s="66" t="s">
        <v>1018</v>
      </c>
      <c r="B43" s="66" t="s">
        <v>1139</v>
      </c>
      <c r="C43" s="78"/>
      <c r="D43" s="79"/>
      <c r="E43" s="80"/>
      <c r="F43" s="81"/>
      <c r="G43" s="78"/>
      <c r="H43" s="77"/>
      <c r="I43" s="82"/>
      <c r="J43" s="82"/>
      <c r="K43" s="36"/>
      <c r="L43" s="85"/>
      <c r="M43" s="85"/>
      <c r="N43" s="84"/>
      <c r="O43" s="68" t="s">
        <v>250</v>
      </c>
      <c r="P43" s="70">
        <v>42389.070428240739</v>
      </c>
      <c r="Q43" s="68" t="s">
        <v>1459</v>
      </c>
      <c r="R43" s="68"/>
      <c r="S43" s="68"/>
      <c r="T43" s="68" t="s">
        <v>2456</v>
      </c>
      <c r="U43" s="70">
        <v>42389.070428240739</v>
      </c>
      <c r="V43" s="72" t="s">
        <v>2583</v>
      </c>
      <c r="W43" s="68"/>
      <c r="X43" s="68"/>
      <c r="Y43" s="74" t="s">
        <v>3299</v>
      </c>
      <c r="Z43" s="68"/>
    </row>
    <row r="44" spans="1:26" x14ac:dyDescent="0.25">
      <c r="A44" s="66" t="s">
        <v>1019</v>
      </c>
      <c r="B44" s="66" t="s">
        <v>1349</v>
      </c>
      <c r="C44" s="78"/>
      <c r="D44" s="79"/>
      <c r="E44" s="80"/>
      <c r="F44" s="81"/>
      <c r="G44" s="78"/>
      <c r="H44" s="77"/>
      <c r="I44" s="82"/>
      <c r="J44" s="82"/>
      <c r="K44" s="36"/>
      <c r="L44" s="85"/>
      <c r="M44" s="85"/>
      <c r="N44" s="84"/>
      <c r="O44" s="68" t="s">
        <v>250</v>
      </c>
      <c r="P44" s="70">
        <v>42389.072696759256</v>
      </c>
      <c r="Q44" s="68" t="s">
        <v>1459</v>
      </c>
      <c r="R44" s="68"/>
      <c r="S44" s="68"/>
      <c r="T44" s="68" t="s">
        <v>2456</v>
      </c>
      <c r="U44" s="70">
        <v>42389.072696759256</v>
      </c>
      <c r="V44" s="72" t="s">
        <v>2584</v>
      </c>
      <c r="W44" s="68"/>
      <c r="X44" s="68"/>
      <c r="Y44" s="74" t="s">
        <v>3300</v>
      </c>
      <c r="Z44" s="68"/>
    </row>
    <row r="45" spans="1:26" x14ac:dyDescent="0.25">
      <c r="A45" s="66" t="s">
        <v>1019</v>
      </c>
      <c r="B45" s="66" t="s">
        <v>1139</v>
      </c>
      <c r="C45" s="78"/>
      <c r="D45" s="79"/>
      <c r="E45" s="80"/>
      <c r="F45" s="81"/>
      <c r="G45" s="78"/>
      <c r="H45" s="77"/>
      <c r="I45" s="82"/>
      <c r="J45" s="82"/>
      <c r="K45" s="36"/>
      <c r="L45" s="85"/>
      <c r="M45" s="85"/>
      <c r="N45" s="84"/>
      <c r="O45" s="68" t="s">
        <v>250</v>
      </c>
      <c r="P45" s="70">
        <v>42389.072696759256</v>
      </c>
      <c r="Q45" s="68" t="s">
        <v>1459</v>
      </c>
      <c r="R45" s="68"/>
      <c r="S45" s="68"/>
      <c r="T45" s="68" t="s">
        <v>2456</v>
      </c>
      <c r="U45" s="70">
        <v>42389.072696759256</v>
      </c>
      <c r="V45" s="72" t="s">
        <v>2584</v>
      </c>
      <c r="W45" s="68"/>
      <c r="X45" s="68"/>
      <c r="Y45" s="74" t="s">
        <v>3300</v>
      </c>
      <c r="Z45" s="68"/>
    </row>
    <row r="46" spans="1:26" x14ac:dyDescent="0.25">
      <c r="A46" s="66" t="s">
        <v>1020</v>
      </c>
      <c r="B46" s="66" t="s">
        <v>1020</v>
      </c>
      <c r="C46" s="78"/>
      <c r="D46" s="79"/>
      <c r="E46" s="80"/>
      <c r="F46" s="81"/>
      <c r="G46" s="78"/>
      <c r="H46" s="77"/>
      <c r="I46" s="82"/>
      <c r="J46" s="82"/>
      <c r="K46" s="36"/>
      <c r="L46" s="85"/>
      <c r="M46" s="85"/>
      <c r="N46" s="84"/>
      <c r="O46" s="68" t="s">
        <v>179</v>
      </c>
      <c r="P46" s="70">
        <v>42389.084398148145</v>
      </c>
      <c r="Q46" s="68" t="s">
        <v>1460</v>
      </c>
      <c r="R46" s="68" t="s">
        <v>2101</v>
      </c>
      <c r="S46" s="68" t="s">
        <v>2358</v>
      </c>
      <c r="T46" s="68"/>
      <c r="U46" s="70">
        <v>42389.084398148145</v>
      </c>
      <c r="V46" s="72" t="s">
        <v>2585</v>
      </c>
      <c r="W46" s="68"/>
      <c r="X46" s="68"/>
      <c r="Y46" s="74" t="s">
        <v>3301</v>
      </c>
      <c r="Z46" s="68"/>
    </row>
    <row r="47" spans="1:26" x14ac:dyDescent="0.25">
      <c r="A47" s="66" t="s">
        <v>1021</v>
      </c>
      <c r="B47" s="66" t="s">
        <v>1021</v>
      </c>
      <c r="C47" s="78"/>
      <c r="D47" s="79"/>
      <c r="E47" s="80"/>
      <c r="F47" s="81"/>
      <c r="G47" s="78"/>
      <c r="H47" s="77"/>
      <c r="I47" s="82"/>
      <c r="J47" s="82"/>
      <c r="K47" s="36"/>
      <c r="L47" s="85"/>
      <c r="M47" s="85"/>
      <c r="N47" s="84"/>
      <c r="O47" s="68" t="s">
        <v>179</v>
      </c>
      <c r="P47" s="70">
        <v>42389.085995370369</v>
      </c>
      <c r="Q47" s="68" t="s">
        <v>1461</v>
      </c>
      <c r="R47" s="72" t="s">
        <v>2102</v>
      </c>
      <c r="S47" s="68" t="s">
        <v>2359</v>
      </c>
      <c r="T47" s="68"/>
      <c r="U47" s="70">
        <v>42389.085995370369</v>
      </c>
      <c r="V47" s="72" t="s">
        <v>2586</v>
      </c>
      <c r="W47" s="68"/>
      <c r="X47" s="68"/>
      <c r="Y47" s="74" t="s">
        <v>3302</v>
      </c>
      <c r="Z47" s="68"/>
    </row>
    <row r="48" spans="1:26" x14ac:dyDescent="0.25">
      <c r="A48" s="66" t="s">
        <v>1022</v>
      </c>
      <c r="B48" s="66" t="s">
        <v>1022</v>
      </c>
      <c r="C48" s="78"/>
      <c r="D48" s="79"/>
      <c r="E48" s="80"/>
      <c r="F48" s="81"/>
      <c r="G48" s="78"/>
      <c r="H48" s="77"/>
      <c r="I48" s="82"/>
      <c r="J48" s="82"/>
      <c r="K48" s="36"/>
      <c r="L48" s="85"/>
      <c r="M48" s="85"/>
      <c r="N48" s="84"/>
      <c r="O48" s="68" t="s">
        <v>179</v>
      </c>
      <c r="P48" s="70">
        <v>42389.088969907411</v>
      </c>
      <c r="Q48" s="68" t="s">
        <v>1462</v>
      </c>
      <c r="R48" s="72" t="s">
        <v>2103</v>
      </c>
      <c r="S48" s="68" t="s">
        <v>2360</v>
      </c>
      <c r="T48" s="68"/>
      <c r="U48" s="70">
        <v>42389.088969907411</v>
      </c>
      <c r="V48" s="72" t="s">
        <v>2587</v>
      </c>
      <c r="W48" s="68"/>
      <c r="X48" s="68"/>
      <c r="Y48" s="74" t="s">
        <v>3303</v>
      </c>
      <c r="Z48" s="68"/>
    </row>
    <row r="49" spans="1:26" x14ac:dyDescent="0.25">
      <c r="A49" s="66" t="s">
        <v>1023</v>
      </c>
      <c r="B49" s="66" t="s">
        <v>1023</v>
      </c>
      <c r="C49" s="78"/>
      <c r="D49" s="79"/>
      <c r="E49" s="80"/>
      <c r="F49" s="81"/>
      <c r="G49" s="78"/>
      <c r="H49" s="77"/>
      <c r="I49" s="82"/>
      <c r="J49" s="82"/>
      <c r="K49" s="36"/>
      <c r="L49" s="85"/>
      <c r="M49" s="85"/>
      <c r="N49" s="84"/>
      <c r="O49" s="68" t="s">
        <v>179</v>
      </c>
      <c r="P49" s="70">
        <v>42389.089270833334</v>
      </c>
      <c r="Q49" s="68" t="s">
        <v>1463</v>
      </c>
      <c r="R49" s="72" t="s">
        <v>2104</v>
      </c>
      <c r="S49" s="68" t="s">
        <v>2361</v>
      </c>
      <c r="T49" s="68"/>
      <c r="U49" s="70">
        <v>42389.089270833334</v>
      </c>
      <c r="V49" s="72" t="s">
        <v>2588</v>
      </c>
      <c r="W49" s="68"/>
      <c r="X49" s="68"/>
      <c r="Y49" s="74" t="s">
        <v>3304</v>
      </c>
      <c r="Z49" s="68"/>
    </row>
    <row r="50" spans="1:26" x14ac:dyDescent="0.25">
      <c r="A50" s="66" t="s">
        <v>1024</v>
      </c>
      <c r="B50" s="66" t="s">
        <v>1349</v>
      </c>
      <c r="C50" s="78"/>
      <c r="D50" s="79"/>
      <c r="E50" s="80"/>
      <c r="F50" s="81"/>
      <c r="G50" s="78"/>
      <c r="H50" s="77"/>
      <c r="I50" s="82"/>
      <c r="J50" s="82"/>
      <c r="K50" s="36"/>
      <c r="L50" s="85"/>
      <c r="M50" s="85"/>
      <c r="N50" s="84"/>
      <c r="O50" s="68" t="s">
        <v>250</v>
      </c>
      <c r="P50" s="70">
        <v>42389.101018518515</v>
      </c>
      <c r="Q50" s="68" t="s">
        <v>1459</v>
      </c>
      <c r="R50" s="68"/>
      <c r="S50" s="68"/>
      <c r="T50" s="68" t="s">
        <v>2456</v>
      </c>
      <c r="U50" s="70">
        <v>42389.101018518515</v>
      </c>
      <c r="V50" s="72" t="s">
        <v>2589</v>
      </c>
      <c r="W50" s="68"/>
      <c r="X50" s="68"/>
      <c r="Y50" s="74" t="s">
        <v>3305</v>
      </c>
      <c r="Z50" s="68"/>
    </row>
    <row r="51" spans="1:26" x14ac:dyDescent="0.25">
      <c r="A51" s="66" t="s">
        <v>1024</v>
      </c>
      <c r="B51" s="66" t="s">
        <v>1139</v>
      </c>
      <c r="C51" s="78"/>
      <c r="D51" s="79"/>
      <c r="E51" s="80"/>
      <c r="F51" s="81"/>
      <c r="G51" s="78"/>
      <c r="H51" s="77"/>
      <c r="I51" s="82"/>
      <c r="J51" s="82"/>
      <c r="K51" s="36"/>
      <c r="L51" s="85"/>
      <c r="M51" s="85"/>
      <c r="N51" s="84"/>
      <c r="O51" s="68" t="s">
        <v>250</v>
      </c>
      <c r="P51" s="70">
        <v>42389.101018518515</v>
      </c>
      <c r="Q51" s="68" t="s">
        <v>1459</v>
      </c>
      <c r="R51" s="68"/>
      <c r="S51" s="68"/>
      <c r="T51" s="68" t="s">
        <v>2456</v>
      </c>
      <c r="U51" s="70">
        <v>42389.101018518515</v>
      </c>
      <c r="V51" s="72" t="s">
        <v>2589</v>
      </c>
      <c r="W51" s="68"/>
      <c r="X51" s="68"/>
      <c r="Y51" s="74" t="s">
        <v>3305</v>
      </c>
      <c r="Z51" s="68"/>
    </row>
    <row r="52" spans="1:26" x14ac:dyDescent="0.25">
      <c r="A52" s="66" t="s">
        <v>1025</v>
      </c>
      <c r="B52" s="66" t="s">
        <v>1350</v>
      </c>
      <c r="C52" s="78"/>
      <c r="D52" s="79"/>
      <c r="E52" s="80"/>
      <c r="F52" s="81"/>
      <c r="G52" s="78"/>
      <c r="H52" s="77"/>
      <c r="I52" s="82"/>
      <c r="J52" s="82"/>
      <c r="K52" s="36"/>
      <c r="L52" s="85"/>
      <c r="M52" s="85"/>
      <c r="N52" s="84"/>
      <c r="O52" s="68" t="s">
        <v>250</v>
      </c>
      <c r="P52" s="70">
        <v>42389.109652777777</v>
      </c>
      <c r="Q52" s="68" t="s">
        <v>1464</v>
      </c>
      <c r="R52" s="72" t="s">
        <v>2105</v>
      </c>
      <c r="S52" s="68" t="s">
        <v>2362</v>
      </c>
      <c r="T52" s="68"/>
      <c r="U52" s="70">
        <v>42389.109652777777</v>
      </c>
      <c r="V52" s="72" t="s">
        <v>2590</v>
      </c>
      <c r="W52" s="68"/>
      <c r="X52" s="68"/>
      <c r="Y52" s="74" t="s">
        <v>3306</v>
      </c>
      <c r="Z52" s="68"/>
    </row>
    <row r="53" spans="1:26" x14ac:dyDescent="0.25">
      <c r="A53" s="66" t="s">
        <v>1025</v>
      </c>
      <c r="B53" s="66" t="s">
        <v>1351</v>
      </c>
      <c r="C53" s="78"/>
      <c r="D53" s="79"/>
      <c r="E53" s="80"/>
      <c r="F53" s="81"/>
      <c r="G53" s="78"/>
      <c r="H53" s="77"/>
      <c r="I53" s="82"/>
      <c r="J53" s="82"/>
      <c r="K53" s="36"/>
      <c r="L53" s="85"/>
      <c r="M53" s="85"/>
      <c r="N53" s="84"/>
      <c r="O53" s="68" t="s">
        <v>250</v>
      </c>
      <c r="P53" s="70">
        <v>42389.109652777777</v>
      </c>
      <c r="Q53" s="68" t="s">
        <v>1464</v>
      </c>
      <c r="R53" s="72" t="s">
        <v>2105</v>
      </c>
      <c r="S53" s="68" t="s">
        <v>2362</v>
      </c>
      <c r="T53" s="68"/>
      <c r="U53" s="70">
        <v>42389.109652777777</v>
      </c>
      <c r="V53" s="72" t="s">
        <v>2590</v>
      </c>
      <c r="W53" s="68"/>
      <c r="X53" s="68"/>
      <c r="Y53" s="74" t="s">
        <v>3306</v>
      </c>
      <c r="Z53" s="68"/>
    </row>
    <row r="54" spans="1:26" x14ac:dyDescent="0.25">
      <c r="A54" s="66" t="s">
        <v>1025</v>
      </c>
      <c r="B54" s="66" t="s">
        <v>1352</v>
      </c>
      <c r="C54" s="78"/>
      <c r="D54" s="79"/>
      <c r="E54" s="80"/>
      <c r="F54" s="81"/>
      <c r="G54" s="78"/>
      <c r="H54" s="77"/>
      <c r="I54" s="82"/>
      <c r="J54" s="82"/>
      <c r="K54" s="36"/>
      <c r="L54" s="85"/>
      <c r="M54" s="85"/>
      <c r="N54" s="84"/>
      <c r="O54" s="68" t="s">
        <v>250</v>
      </c>
      <c r="P54" s="70">
        <v>42389.109652777777</v>
      </c>
      <c r="Q54" s="68" t="s">
        <v>1464</v>
      </c>
      <c r="R54" s="72" t="s">
        <v>2105</v>
      </c>
      <c r="S54" s="68" t="s">
        <v>2362</v>
      </c>
      <c r="T54" s="68"/>
      <c r="U54" s="70">
        <v>42389.109652777777</v>
      </c>
      <c r="V54" s="72" t="s">
        <v>2590</v>
      </c>
      <c r="W54" s="68"/>
      <c r="X54" s="68"/>
      <c r="Y54" s="74" t="s">
        <v>3306</v>
      </c>
      <c r="Z54" s="68"/>
    </row>
    <row r="55" spans="1:26" x14ac:dyDescent="0.25">
      <c r="A55" s="66" t="s">
        <v>1025</v>
      </c>
      <c r="B55" s="66" t="s">
        <v>245</v>
      </c>
      <c r="C55" s="78"/>
      <c r="D55" s="79"/>
      <c r="E55" s="80"/>
      <c r="F55" s="81"/>
      <c r="G55" s="78"/>
      <c r="H55" s="77"/>
      <c r="I55" s="82"/>
      <c r="J55" s="82"/>
      <c r="K55" s="36"/>
      <c r="L55" s="85"/>
      <c r="M55" s="85"/>
      <c r="N55" s="84"/>
      <c r="O55" s="68" t="s">
        <v>250</v>
      </c>
      <c r="P55" s="70">
        <v>42389.109652777777</v>
      </c>
      <c r="Q55" s="68" t="s">
        <v>1464</v>
      </c>
      <c r="R55" s="72" t="s">
        <v>2105</v>
      </c>
      <c r="S55" s="68" t="s">
        <v>2362</v>
      </c>
      <c r="T55" s="68"/>
      <c r="U55" s="70">
        <v>42389.109652777777</v>
      </c>
      <c r="V55" s="72" t="s">
        <v>2590</v>
      </c>
      <c r="W55" s="68"/>
      <c r="X55" s="68"/>
      <c r="Y55" s="74" t="s">
        <v>3306</v>
      </c>
      <c r="Z55" s="68"/>
    </row>
    <row r="56" spans="1:26" x14ac:dyDescent="0.25">
      <c r="A56" s="66" t="s">
        <v>1026</v>
      </c>
      <c r="B56" s="66" t="s">
        <v>1026</v>
      </c>
      <c r="C56" s="78"/>
      <c r="D56" s="79"/>
      <c r="E56" s="80"/>
      <c r="F56" s="81"/>
      <c r="G56" s="78"/>
      <c r="H56" s="77"/>
      <c r="I56" s="82"/>
      <c r="J56" s="82"/>
      <c r="K56" s="36"/>
      <c r="L56" s="85"/>
      <c r="M56" s="85"/>
      <c r="N56" s="84"/>
      <c r="O56" s="68" t="s">
        <v>179</v>
      </c>
      <c r="P56" s="70">
        <v>42389.125520833331</v>
      </c>
      <c r="Q56" s="68" t="s">
        <v>1465</v>
      </c>
      <c r="R56" s="72" t="s">
        <v>2106</v>
      </c>
      <c r="S56" s="68" t="s">
        <v>2363</v>
      </c>
      <c r="T56" s="68"/>
      <c r="U56" s="70">
        <v>42389.125520833331</v>
      </c>
      <c r="V56" s="72" t="s">
        <v>2591</v>
      </c>
      <c r="W56" s="68"/>
      <c r="X56" s="68"/>
      <c r="Y56" s="74" t="s">
        <v>3307</v>
      </c>
      <c r="Z56" s="68"/>
    </row>
    <row r="57" spans="1:26" x14ac:dyDescent="0.25">
      <c r="A57" s="66" t="s">
        <v>190</v>
      </c>
      <c r="B57" s="66" t="s">
        <v>190</v>
      </c>
      <c r="C57" s="78"/>
      <c r="D57" s="79"/>
      <c r="E57" s="80"/>
      <c r="F57" s="81"/>
      <c r="G57" s="78"/>
      <c r="H57" s="77"/>
      <c r="I57" s="82"/>
      <c r="J57" s="82"/>
      <c r="K57" s="36"/>
      <c r="L57" s="85"/>
      <c r="M57" s="85"/>
      <c r="N57" s="84"/>
      <c r="O57" s="68" t="s">
        <v>179</v>
      </c>
      <c r="P57" s="70">
        <v>42389.135740740741</v>
      </c>
      <c r="Q57" s="68" t="s">
        <v>253</v>
      </c>
      <c r="R57" s="72" t="s">
        <v>314</v>
      </c>
      <c r="S57" s="68" t="s">
        <v>345</v>
      </c>
      <c r="T57" s="68"/>
      <c r="U57" s="70">
        <v>42389.135740740741</v>
      </c>
      <c r="V57" s="72" t="s">
        <v>377</v>
      </c>
      <c r="W57" s="68"/>
      <c r="X57" s="68"/>
      <c r="Y57" s="74" t="s">
        <v>445</v>
      </c>
      <c r="Z57" s="68"/>
    </row>
    <row r="58" spans="1:26" x14ac:dyDescent="0.25">
      <c r="A58" s="66" t="s">
        <v>1027</v>
      </c>
      <c r="B58" s="66" t="s">
        <v>1027</v>
      </c>
      <c r="C58" s="78"/>
      <c r="D58" s="79"/>
      <c r="E58" s="80"/>
      <c r="F58" s="81"/>
      <c r="G58" s="78"/>
      <c r="H58" s="77"/>
      <c r="I58" s="82"/>
      <c r="J58" s="82"/>
      <c r="K58" s="36"/>
      <c r="L58" s="85"/>
      <c r="M58" s="85"/>
      <c r="N58" s="84"/>
      <c r="O58" s="68" t="s">
        <v>179</v>
      </c>
      <c r="P58" s="70">
        <v>42389.147812499999</v>
      </c>
      <c r="Q58" s="68" t="s">
        <v>1466</v>
      </c>
      <c r="R58" s="72" t="s">
        <v>2107</v>
      </c>
      <c r="S58" s="68" t="s">
        <v>362</v>
      </c>
      <c r="T58" s="68"/>
      <c r="U58" s="70">
        <v>42389.147812499999</v>
      </c>
      <c r="V58" s="72" t="s">
        <v>2592</v>
      </c>
      <c r="W58" s="68">
        <v>28.489598099999998</v>
      </c>
      <c r="X58" s="68">
        <v>-81.265909789999995</v>
      </c>
      <c r="Y58" s="74" t="s">
        <v>3308</v>
      </c>
      <c r="Z58" s="68"/>
    </row>
    <row r="59" spans="1:26" x14ac:dyDescent="0.25">
      <c r="A59" s="66" t="s">
        <v>1028</v>
      </c>
      <c r="B59" s="66" t="s">
        <v>220</v>
      </c>
      <c r="C59" s="78"/>
      <c r="D59" s="79"/>
      <c r="E59" s="80"/>
      <c r="F59" s="81"/>
      <c r="G59" s="78"/>
      <c r="H59" s="77"/>
      <c r="I59" s="82"/>
      <c r="J59" s="82"/>
      <c r="K59" s="36"/>
      <c r="L59" s="85"/>
      <c r="M59" s="85"/>
      <c r="N59" s="84"/>
      <c r="O59" s="68" t="s">
        <v>250</v>
      </c>
      <c r="P59" s="70">
        <v>42389.156157407408</v>
      </c>
      <c r="Q59" s="68" t="s">
        <v>1467</v>
      </c>
      <c r="R59" s="72" t="s">
        <v>2108</v>
      </c>
      <c r="S59" s="68" t="s">
        <v>344</v>
      </c>
      <c r="T59" s="68"/>
      <c r="U59" s="70">
        <v>42389.156157407408</v>
      </c>
      <c r="V59" s="72" t="s">
        <v>2593</v>
      </c>
      <c r="W59" s="68"/>
      <c r="X59" s="68"/>
      <c r="Y59" s="74" t="s">
        <v>3309</v>
      </c>
      <c r="Z59" s="68"/>
    </row>
    <row r="60" spans="1:26" x14ac:dyDescent="0.25">
      <c r="A60" s="66" t="s">
        <v>1029</v>
      </c>
      <c r="B60" s="66" t="s">
        <v>1029</v>
      </c>
      <c r="C60" s="78"/>
      <c r="D60" s="79"/>
      <c r="E60" s="80"/>
      <c r="F60" s="81"/>
      <c r="G60" s="78"/>
      <c r="H60" s="77"/>
      <c r="I60" s="82"/>
      <c r="J60" s="82"/>
      <c r="K60" s="36"/>
      <c r="L60" s="85"/>
      <c r="M60" s="85"/>
      <c r="N60" s="84"/>
      <c r="O60" s="68" t="s">
        <v>179</v>
      </c>
      <c r="P60" s="70">
        <v>42389.189398148148</v>
      </c>
      <c r="Q60" s="68" t="s">
        <v>1468</v>
      </c>
      <c r="R60" s="72" t="s">
        <v>2109</v>
      </c>
      <c r="S60" s="68" t="s">
        <v>347</v>
      </c>
      <c r="T60" s="68"/>
      <c r="U60" s="70">
        <v>42389.189398148148</v>
      </c>
      <c r="V60" s="72" t="s">
        <v>2594</v>
      </c>
      <c r="W60" s="68"/>
      <c r="X60" s="68"/>
      <c r="Y60" s="74" t="s">
        <v>3310</v>
      </c>
      <c r="Z60" s="68"/>
    </row>
    <row r="61" spans="1:26" x14ac:dyDescent="0.25">
      <c r="A61" s="66" t="s">
        <v>1030</v>
      </c>
      <c r="B61" s="66" t="s">
        <v>1030</v>
      </c>
      <c r="C61" s="78"/>
      <c r="D61" s="79"/>
      <c r="E61" s="80"/>
      <c r="F61" s="81"/>
      <c r="G61" s="78"/>
      <c r="H61" s="77"/>
      <c r="I61" s="82"/>
      <c r="J61" s="82"/>
      <c r="K61" s="36"/>
      <c r="L61" s="85"/>
      <c r="M61" s="85"/>
      <c r="N61" s="84"/>
      <c r="O61" s="68" t="s">
        <v>179</v>
      </c>
      <c r="P61" s="70">
        <v>42389.280150462961</v>
      </c>
      <c r="Q61" s="68" t="s">
        <v>1469</v>
      </c>
      <c r="R61" s="72" t="s">
        <v>2110</v>
      </c>
      <c r="S61" s="68" t="s">
        <v>2364</v>
      </c>
      <c r="T61" s="68"/>
      <c r="U61" s="70">
        <v>42389.280150462961</v>
      </c>
      <c r="V61" s="72" t="s">
        <v>2595</v>
      </c>
      <c r="W61" s="68"/>
      <c r="X61" s="68"/>
      <c r="Y61" s="74" t="s">
        <v>3311</v>
      </c>
      <c r="Z61" s="68"/>
    </row>
    <row r="62" spans="1:26" x14ac:dyDescent="0.25">
      <c r="A62" s="66" t="s">
        <v>1031</v>
      </c>
      <c r="B62" s="66" t="s">
        <v>1353</v>
      </c>
      <c r="C62" s="78"/>
      <c r="D62" s="79"/>
      <c r="E62" s="80"/>
      <c r="F62" s="81"/>
      <c r="G62" s="78"/>
      <c r="H62" s="77"/>
      <c r="I62" s="82"/>
      <c r="J62" s="82"/>
      <c r="K62" s="36"/>
      <c r="L62" s="85"/>
      <c r="M62" s="85"/>
      <c r="N62" s="84"/>
      <c r="O62" s="68" t="s">
        <v>251</v>
      </c>
      <c r="P62" s="70">
        <v>42389.3440162037</v>
      </c>
      <c r="Q62" s="68" t="s">
        <v>1470</v>
      </c>
      <c r="R62" s="68"/>
      <c r="S62" s="68"/>
      <c r="T62" s="68"/>
      <c r="U62" s="70">
        <v>42389.3440162037</v>
      </c>
      <c r="V62" s="72" t="s">
        <v>2596</v>
      </c>
      <c r="W62" s="68"/>
      <c r="X62" s="68"/>
      <c r="Y62" s="74" t="s">
        <v>3312</v>
      </c>
      <c r="Z62" s="74" t="s">
        <v>3982</v>
      </c>
    </row>
    <row r="63" spans="1:26" x14ac:dyDescent="0.25">
      <c r="A63" s="66" t="s">
        <v>1032</v>
      </c>
      <c r="B63" s="66" t="s">
        <v>1345</v>
      </c>
      <c r="C63" s="78"/>
      <c r="D63" s="79"/>
      <c r="E63" s="80"/>
      <c r="F63" s="81"/>
      <c r="G63" s="78"/>
      <c r="H63" s="77"/>
      <c r="I63" s="82"/>
      <c r="J63" s="82"/>
      <c r="K63" s="36"/>
      <c r="L63" s="85"/>
      <c r="M63" s="85"/>
      <c r="N63" s="84"/>
      <c r="O63" s="68" t="s">
        <v>250</v>
      </c>
      <c r="P63" s="70">
        <v>42389.470300925925</v>
      </c>
      <c r="Q63" s="68" t="s">
        <v>1449</v>
      </c>
      <c r="R63" s="72" t="s">
        <v>2097</v>
      </c>
      <c r="S63" s="68" t="s">
        <v>2357</v>
      </c>
      <c r="T63" s="68" t="s">
        <v>2449</v>
      </c>
      <c r="U63" s="70">
        <v>42389.470300925925</v>
      </c>
      <c r="V63" s="72" t="s">
        <v>2597</v>
      </c>
      <c r="W63" s="68"/>
      <c r="X63" s="68"/>
      <c r="Y63" s="74" t="s">
        <v>3313</v>
      </c>
      <c r="Z63" s="68"/>
    </row>
    <row r="64" spans="1:26" x14ac:dyDescent="0.25">
      <c r="A64" s="66" t="s">
        <v>1032</v>
      </c>
      <c r="B64" s="66" t="s">
        <v>1346</v>
      </c>
      <c r="C64" s="78"/>
      <c r="D64" s="79"/>
      <c r="E64" s="80"/>
      <c r="F64" s="81"/>
      <c r="G64" s="78"/>
      <c r="H64" s="77"/>
      <c r="I64" s="82"/>
      <c r="J64" s="82"/>
      <c r="K64" s="36"/>
      <c r="L64" s="85"/>
      <c r="M64" s="85"/>
      <c r="N64" s="84"/>
      <c r="O64" s="68" t="s">
        <v>250</v>
      </c>
      <c r="P64" s="70">
        <v>42389.470300925925</v>
      </c>
      <c r="Q64" s="68" t="s">
        <v>1449</v>
      </c>
      <c r="R64" s="72" t="s">
        <v>2097</v>
      </c>
      <c r="S64" s="68" t="s">
        <v>2357</v>
      </c>
      <c r="T64" s="68" t="s">
        <v>2449</v>
      </c>
      <c r="U64" s="70">
        <v>42389.470300925925</v>
      </c>
      <c r="V64" s="72" t="s">
        <v>2597</v>
      </c>
      <c r="W64" s="68"/>
      <c r="X64" s="68"/>
      <c r="Y64" s="74" t="s">
        <v>3313</v>
      </c>
      <c r="Z64" s="68"/>
    </row>
    <row r="65" spans="1:26" x14ac:dyDescent="0.25">
      <c r="A65" s="66" t="s">
        <v>1032</v>
      </c>
      <c r="B65" s="66" t="s">
        <v>1347</v>
      </c>
      <c r="C65" s="78"/>
      <c r="D65" s="79"/>
      <c r="E65" s="80"/>
      <c r="F65" s="81"/>
      <c r="G65" s="78"/>
      <c r="H65" s="77"/>
      <c r="I65" s="82"/>
      <c r="J65" s="82"/>
      <c r="K65" s="36"/>
      <c r="L65" s="85"/>
      <c r="M65" s="85"/>
      <c r="N65" s="84"/>
      <c r="O65" s="68" t="s">
        <v>250</v>
      </c>
      <c r="P65" s="70">
        <v>42389.470300925925</v>
      </c>
      <c r="Q65" s="68" t="s">
        <v>1449</v>
      </c>
      <c r="R65" s="72" t="s">
        <v>2097</v>
      </c>
      <c r="S65" s="68" t="s">
        <v>2357</v>
      </c>
      <c r="T65" s="68" t="s">
        <v>2449</v>
      </c>
      <c r="U65" s="70">
        <v>42389.470300925925</v>
      </c>
      <c r="V65" s="72" t="s">
        <v>2597</v>
      </c>
      <c r="W65" s="68"/>
      <c r="X65" s="68"/>
      <c r="Y65" s="74" t="s">
        <v>3313</v>
      </c>
      <c r="Z65" s="68"/>
    </row>
    <row r="66" spans="1:26" x14ac:dyDescent="0.25">
      <c r="A66" s="66" t="s">
        <v>1032</v>
      </c>
      <c r="B66" s="66" t="s">
        <v>245</v>
      </c>
      <c r="C66" s="78"/>
      <c r="D66" s="79"/>
      <c r="E66" s="80"/>
      <c r="F66" s="81"/>
      <c r="G66" s="78"/>
      <c r="H66" s="77"/>
      <c r="I66" s="82"/>
      <c r="J66" s="82"/>
      <c r="K66" s="36"/>
      <c r="L66" s="85"/>
      <c r="M66" s="85"/>
      <c r="N66" s="84"/>
      <c r="O66" s="68" t="s">
        <v>250</v>
      </c>
      <c r="P66" s="70">
        <v>42389.470300925925</v>
      </c>
      <c r="Q66" s="68" t="s">
        <v>1449</v>
      </c>
      <c r="R66" s="72" t="s">
        <v>2097</v>
      </c>
      <c r="S66" s="68" t="s">
        <v>2357</v>
      </c>
      <c r="T66" s="68" t="s">
        <v>2449</v>
      </c>
      <c r="U66" s="70">
        <v>42389.470300925925</v>
      </c>
      <c r="V66" s="72" t="s">
        <v>2597</v>
      </c>
      <c r="W66" s="68"/>
      <c r="X66" s="68"/>
      <c r="Y66" s="74" t="s">
        <v>3313</v>
      </c>
      <c r="Z66" s="68"/>
    </row>
    <row r="67" spans="1:26" x14ac:dyDescent="0.25">
      <c r="A67" s="66" t="s">
        <v>1033</v>
      </c>
      <c r="B67" s="66" t="s">
        <v>1033</v>
      </c>
      <c r="C67" s="78"/>
      <c r="D67" s="79"/>
      <c r="E67" s="80"/>
      <c r="F67" s="81"/>
      <c r="G67" s="78"/>
      <c r="H67" s="77"/>
      <c r="I67" s="82"/>
      <c r="J67" s="82"/>
      <c r="K67" s="36"/>
      <c r="L67" s="85"/>
      <c r="M67" s="85"/>
      <c r="N67" s="84"/>
      <c r="O67" s="68" t="s">
        <v>179</v>
      </c>
      <c r="P67" s="70">
        <v>42389.520300925928</v>
      </c>
      <c r="Q67" s="68" t="s">
        <v>1471</v>
      </c>
      <c r="R67" s="72" t="s">
        <v>2111</v>
      </c>
      <c r="S67" s="68" t="s">
        <v>2365</v>
      </c>
      <c r="T67" s="68"/>
      <c r="U67" s="70">
        <v>42389.520300925928</v>
      </c>
      <c r="V67" s="72" t="s">
        <v>2598</v>
      </c>
      <c r="W67" s="68"/>
      <c r="X67" s="68"/>
      <c r="Y67" s="74" t="s">
        <v>3314</v>
      </c>
      <c r="Z67" s="68"/>
    </row>
    <row r="68" spans="1:26" x14ac:dyDescent="0.25">
      <c r="A68" s="66" t="s">
        <v>1034</v>
      </c>
      <c r="B68" s="66" t="s">
        <v>1034</v>
      </c>
      <c r="C68" s="78"/>
      <c r="D68" s="79"/>
      <c r="E68" s="80"/>
      <c r="F68" s="81"/>
      <c r="G68" s="78"/>
      <c r="H68" s="77"/>
      <c r="I68" s="82"/>
      <c r="J68" s="82"/>
      <c r="K68" s="36"/>
      <c r="L68" s="85"/>
      <c r="M68" s="85"/>
      <c r="N68" s="84"/>
      <c r="O68" s="68" t="s">
        <v>179</v>
      </c>
      <c r="P68" s="70">
        <v>42389.520856481482</v>
      </c>
      <c r="Q68" s="68" t="s">
        <v>1472</v>
      </c>
      <c r="R68" s="72" t="s">
        <v>2112</v>
      </c>
      <c r="S68" s="68" t="s">
        <v>2366</v>
      </c>
      <c r="T68" s="68"/>
      <c r="U68" s="70">
        <v>42389.520856481482</v>
      </c>
      <c r="V68" s="72" t="s">
        <v>2599</v>
      </c>
      <c r="W68" s="68"/>
      <c r="X68" s="68"/>
      <c r="Y68" s="74" t="s">
        <v>3315</v>
      </c>
      <c r="Z68" s="68"/>
    </row>
    <row r="69" spans="1:26" x14ac:dyDescent="0.25">
      <c r="A69" s="66" t="s">
        <v>1035</v>
      </c>
      <c r="B69" s="66" t="s">
        <v>1035</v>
      </c>
      <c r="C69" s="78"/>
      <c r="D69" s="79"/>
      <c r="E69" s="80"/>
      <c r="F69" s="81"/>
      <c r="G69" s="78"/>
      <c r="H69" s="77"/>
      <c r="I69" s="82"/>
      <c r="J69" s="82"/>
      <c r="K69" s="36"/>
      <c r="L69" s="85"/>
      <c r="M69" s="85"/>
      <c r="N69" s="84"/>
      <c r="O69" s="68" t="s">
        <v>179</v>
      </c>
      <c r="P69" s="70">
        <v>42389.529027777775</v>
      </c>
      <c r="Q69" s="68" t="s">
        <v>1473</v>
      </c>
      <c r="R69" s="72" t="s">
        <v>2113</v>
      </c>
      <c r="S69" s="68" t="s">
        <v>2367</v>
      </c>
      <c r="T69" s="68" t="s">
        <v>2457</v>
      </c>
      <c r="U69" s="70">
        <v>42389.529027777775</v>
      </c>
      <c r="V69" s="72" t="s">
        <v>2600</v>
      </c>
      <c r="W69" s="68"/>
      <c r="X69" s="68"/>
      <c r="Y69" s="74" t="s">
        <v>3316</v>
      </c>
      <c r="Z69" s="68"/>
    </row>
    <row r="70" spans="1:26" x14ac:dyDescent="0.25">
      <c r="A70" s="66" t="s">
        <v>1036</v>
      </c>
      <c r="B70" s="66" t="s">
        <v>1036</v>
      </c>
      <c r="C70" s="78"/>
      <c r="D70" s="79"/>
      <c r="E70" s="80"/>
      <c r="F70" s="81"/>
      <c r="G70" s="78"/>
      <c r="H70" s="77"/>
      <c r="I70" s="82"/>
      <c r="J70" s="82"/>
      <c r="K70" s="36"/>
      <c r="L70" s="85"/>
      <c r="M70" s="85"/>
      <c r="N70" s="84"/>
      <c r="O70" s="68" t="s">
        <v>179</v>
      </c>
      <c r="P70" s="70">
        <v>42389.566111111111</v>
      </c>
      <c r="Q70" s="68" t="s">
        <v>1474</v>
      </c>
      <c r="R70" s="72" t="s">
        <v>2114</v>
      </c>
      <c r="S70" s="68" t="s">
        <v>2368</v>
      </c>
      <c r="T70" s="68"/>
      <c r="U70" s="70">
        <v>42389.566111111111</v>
      </c>
      <c r="V70" s="72" t="s">
        <v>2601</v>
      </c>
      <c r="W70" s="68"/>
      <c r="X70" s="68"/>
      <c r="Y70" s="74" t="s">
        <v>3317</v>
      </c>
      <c r="Z70" s="68"/>
    </row>
    <row r="71" spans="1:26" x14ac:dyDescent="0.25">
      <c r="A71" s="66" t="s">
        <v>1037</v>
      </c>
      <c r="B71" s="66" t="s">
        <v>1037</v>
      </c>
      <c r="C71" s="78"/>
      <c r="D71" s="79"/>
      <c r="E71" s="80"/>
      <c r="F71" s="81"/>
      <c r="G71" s="78"/>
      <c r="H71" s="77"/>
      <c r="I71" s="82"/>
      <c r="J71" s="82"/>
      <c r="K71" s="36"/>
      <c r="L71" s="85"/>
      <c r="M71" s="85"/>
      <c r="N71" s="84"/>
      <c r="O71" s="68" t="s">
        <v>179</v>
      </c>
      <c r="P71" s="70">
        <v>42389.590462962966</v>
      </c>
      <c r="Q71" s="68" t="s">
        <v>1475</v>
      </c>
      <c r="R71" s="72" t="s">
        <v>2115</v>
      </c>
      <c r="S71" s="68" t="s">
        <v>2369</v>
      </c>
      <c r="T71" s="68"/>
      <c r="U71" s="70">
        <v>42389.590462962966</v>
      </c>
      <c r="V71" s="72" t="s">
        <v>2602</v>
      </c>
      <c r="W71" s="68"/>
      <c r="X71" s="68"/>
      <c r="Y71" s="74" t="s">
        <v>3318</v>
      </c>
      <c r="Z71" s="68"/>
    </row>
    <row r="72" spans="1:26" x14ac:dyDescent="0.25">
      <c r="A72" s="66" t="s">
        <v>1038</v>
      </c>
      <c r="B72" s="66" t="s">
        <v>1038</v>
      </c>
      <c r="C72" s="78"/>
      <c r="D72" s="79"/>
      <c r="E72" s="80"/>
      <c r="F72" s="81"/>
      <c r="G72" s="78"/>
      <c r="H72" s="77"/>
      <c r="I72" s="82"/>
      <c r="J72" s="82"/>
      <c r="K72" s="36"/>
      <c r="L72" s="85"/>
      <c r="M72" s="85"/>
      <c r="N72" s="84"/>
      <c r="O72" s="68" t="s">
        <v>179</v>
      </c>
      <c r="P72" s="70">
        <v>42389.595277777778</v>
      </c>
      <c r="Q72" s="68" t="s">
        <v>1476</v>
      </c>
      <c r="R72" s="72" t="s">
        <v>2116</v>
      </c>
      <c r="S72" s="68" t="s">
        <v>2349</v>
      </c>
      <c r="T72" s="68"/>
      <c r="U72" s="70">
        <v>42389.595277777778</v>
      </c>
      <c r="V72" s="72" t="s">
        <v>2603</v>
      </c>
      <c r="W72" s="68"/>
      <c r="X72" s="68"/>
      <c r="Y72" s="74" t="s">
        <v>3319</v>
      </c>
      <c r="Z72" s="68"/>
    </row>
    <row r="73" spans="1:26" x14ac:dyDescent="0.25">
      <c r="A73" s="66" t="s">
        <v>1039</v>
      </c>
      <c r="B73" s="66" t="s">
        <v>1039</v>
      </c>
      <c r="C73" s="78"/>
      <c r="D73" s="79"/>
      <c r="E73" s="80"/>
      <c r="F73" s="81"/>
      <c r="G73" s="78"/>
      <c r="H73" s="77"/>
      <c r="I73" s="82"/>
      <c r="J73" s="82"/>
      <c r="K73" s="36"/>
      <c r="L73" s="85"/>
      <c r="M73" s="85"/>
      <c r="N73" s="84"/>
      <c r="O73" s="68" t="s">
        <v>179</v>
      </c>
      <c r="P73" s="70">
        <v>42389.605810185189</v>
      </c>
      <c r="Q73" s="68" t="s">
        <v>1477</v>
      </c>
      <c r="R73" s="72" t="s">
        <v>2117</v>
      </c>
      <c r="S73" s="68" t="s">
        <v>2370</v>
      </c>
      <c r="T73" s="68"/>
      <c r="U73" s="70">
        <v>42389.605810185189</v>
      </c>
      <c r="V73" s="72" t="s">
        <v>2604</v>
      </c>
      <c r="W73" s="68"/>
      <c r="X73" s="68"/>
      <c r="Y73" s="74" t="s">
        <v>3320</v>
      </c>
      <c r="Z73" s="68"/>
    </row>
    <row r="74" spans="1:26" x14ac:dyDescent="0.25">
      <c r="A74" s="66" t="s">
        <v>1040</v>
      </c>
      <c r="B74" s="66" t="s">
        <v>1040</v>
      </c>
      <c r="C74" s="78"/>
      <c r="D74" s="79"/>
      <c r="E74" s="80"/>
      <c r="F74" s="81"/>
      <c r="G74" s="78"/>
      <c r="H74" s="77"/>
      <c r="I74" s="82"/>
      <c r="J74" s="82"/>
      <c r="K74" s="36"/>
      <c r="L74" s="85"/>
      <c r="M74" s="85"/>
      <c r="N74" s="84"/>
      <c r="O74" s="68" t="s">
        <v>179</v>
      </c>
      <c r="P74" s="70">
        <v>42389.621666666666</v>
      </c>
      <c r="Q74" s="68" t="s">
        <v>1478</v>
      </c>
      <c r="R74" s="72" t="s">
        <v>2118</v>
      </c>
      <c r="S74" s="68" t="s">
        <v>2371</v>
      </c>
      <c r="T74" s="68" t="s">
        <v>2458</v>
      </c>
      <c r="U74" s="70">
        <v>42389.621666666666</v>
      </c>
      <c r="V74" s="72" t="s">
        <v>2605</v>
      </c>
      <c r="W74" s="68"/>
      <c r="X74" s="68"/>
      <c r="Y74" s="74" t="s">
        <v>3321</v>
      </c>
      <c r="Z74" s="68"/>
    </row>
    <row r="75" spans="1:26" x14ac:dyDescent="0.25">
      <c r="A75" s="66" t="s">
        <v>1041</v>
      </c>
      <c r="B75" s="66" t="s">
        <v>1041</v>
      </c>
      <c r="C75" s="78"/>
      <c r="D75" s="79"/>
      <c r="E75" s="80"/>
      <c r="F75" s="81"/>
      <c r="G75" s="78"/>
      <c r="H75" s="77"/>
      <c r="I75" s="82"/>
      <c r="J75" s="82"/>
      <c r="K75" s="36"/>
      <c r="L75" s="85"/>
      <c r="M75" s="85"/>
      <c r="N75" s="84"/>
      <c r="O75" s="68" t="s">
        <v>179</v>
      </c>
      <c r="P75" s="70">
        <v>42389.639918981484</v>
      </c>
      <c r="Q75" s="68" t="s">
        <v>1479</v>
      </c>
      <c r="R75" s="72" t="s">
        <v>2119</v>
      </c>
      <c r="S75" s="68" t="s">
        <v>2372</v>
      </c>
      <c r="T75" s="68"/>
      <c r="U75" s="70">
        <v>42389.639918981484</v>
      </c>
      <c r="V75" s="72" t="s">
        <v>2606</v>
      </c>
      <c r="W75" s="68"/>
      <c r="X75" s="68"/>
      <c r="Y75" s="74" t="s">
        <v>3322</v>
      </c>
      <c r="Z75" s="68"/>
    </row>
    <row r="76" spans="1:26" x14ac:dyDescent="0.25">
      <c r="A76" s="66" t="s">
        <v>1042</v>
      </c>
      <c r="B76" s="66" t="s">
        <v>1042</v>
      </c>
      <c r="C76" s="78"/>
      <c r="D76" s="79"/>
      <c r="E76" s="80"/>
      <c r="F76" s="81"/>
      <c r="G76" s="78"/>
      <c r="H76" s="77"/>
      <c r="I76" s="82"/>
      <c r="J76" s="82"/>
      <c r="K76" s="36"/>
      <c r="L76" s="85"/>
      <c r="M76" s="85"/>
      <c r="N76" s="84"/>
      <c r="O76" s="68" t="s">
        <v>179</v>
      </c>
      <c r="P76" s="70">
        <v>42389.749189814815</v>
      </c>
      <c r="Q76" s="68" t="s">
        <v>1480</v>
      </c>
      <c r="R76" s="68"/>
      <c r="S76" s="68"/>
      <c r="T76" s="68"/>
      <c r="U76" s="70">
        <v>42389.749189814815</v>
      </c>
      <c r="V76" s="72" t="s">
        <v>2607</v>
      </c>
      <c r="W76" s="68"/>
      <c r="X76" s="68"/>
      <c r="Y76" s="74" t="s">
        <v>3323</v>
      </c>
      <c r="Z76" s="68"/>
    </row>
    <row r="77" spans="1:26" x14ac:dyDescent="0.25">
      <c r="A77" s="66" t="s">
        <v>1043</v>
      </c>
      <c r="B77" s="66" t="s">
        <v>1354</v>
      </c>
      <c r="C77" s="78"/>
      <c r="D77" s="79"/>
      <c r="E77" s="80"/>
      <c r="F77" s="81"/>
      <c r="G77" s="78"/>
      <c r="H77" s="77"/>
      <c r="I77" s="82"/>
      <c r="J77" s="82"/>
      <c r="K77" s="36"/>
      <c r="L77" s="85"/>
      <c r="M77" s="85"/>
      <c r="N77" s="84"/>
      <c r="O77" s="68" t="s">
        <v>250</v>
      </c>
      <c r="P77" s="70">
        <v>42389.755231481482</v>
      </c>
      <c r="Q77" s="68" t="s">
        <v>1481</v>
      </c>
      <c r="R77" s="68"/>
      <c r="S77" s="68"/>
      <c r="T77" s="68"/>
      <c r="U77" s="70">
        <v>42389.755231481482</v>
      </c>
      <c r="V77" s="72" t="s">
        <v>2608</v>
      </c>
      <c r="W77" s="68"/>
      <c r="X77" s="68"/>
      <c r="Y77" s="74" t="s">
        <v>3324</v>
      </c>
      <c r="Z77" s="74" t="s">
        <v>3983</v>
      </c>
    </row>
    <row r="78" spans="1:26" x14ac:dyDescent="0.25">
      <c r="A78" s="66" t="s">
        <v>1043</v>
      </c>
      <c r="B78" s="66" t="s">
        <v>1355</v>
      </c>
      <c r="C78" s="78"/>
      <c r="D78" s="79"/>
      <c r="E78" s="80"/>
      <c r="F78" s="81"/>
      <c r="G78" s="78"/>
      <c r="H78" s="77"/>
      <c r="I78" s="82"/>
      <c r="J78" s="82"/>
      <c r="K78" s="36"/>
      <c r="L78" s="85"/>
      <c r="M78" s="85"/>
      <c r="N78" s="84"/>
      <c r="O78" s="68" t="s">
        <v>250</v>
      </c>
      <c r="P78" s="70">
        <v>42389.755231481482</v>
      </c>
      <c r="Q78" s="68" t="s">
        <v>1481</v>
      </c>
      <c r="R78" s="68"/>
      <c r="S78" s="68"/>
      <c r="T78" s="68"/>
      <c r="U78" s="70">
        <v>42389.755231481482</v>
      </c>
      <c r="V78" s="72" t="s">
        <v>2608</v>
      </c>
      <c r="W78" s="68"/>
      <c r="X78" s="68"/>
      <c r="Y78" s="74" t="s">
        <v>3324</v>
      </c>
      <c r="Z78" s="74" t="s">
        <v>3983</v>
      </c>
    </row>
    <row r="79" spans="1:26" x14ac:dyDescent="0.25">
      <c r="A79" s="66" t="s">
        <v>191</v>
      </c>
      <c r="B79" s="66" t="s">
        <v>191</v>
      </c>
      <c r="C79" s="78"/>
      <c r="D79" s="79"/>
      <c r="E79" s="80"/>
      <c r="F79" s="81"/>
      <c r="G79" s="78"/>
      <c r="H79" s="77"/>
      <c r="I79" s="82"/>
      <c r="J79" s="82"/>
      <c r="K79" s="36"/>
      <c r="L79" s="85"/>
      <c r="M79" s="85"/>
      <c r="N79" s="84"/>
      <c r="O79" s="68" t="s">
        <v>179</v>
      </c>
      <c r="P79" s="70">
        <v>42389.761238425926</v>
      </c>
      <c r="Q79" s="68" t="s">
        <v>254</v>
      </c>
      <c r="R79" s="68"/>
      <c r="S79" s="68"/>
      <c r="T79" s="68"/>
      <c r="U79" s="70">
        <v>42389.761238425926</v>
      </c>
      <c r="V79" s="72" t="s">
        <v>378</v>
      </c>
      <c r="W79" s="68"/>
      <c r="X79" s="68"/>
      <c r="Y79" s="74" t="s">
        <v>446</v>
      </c>
      <c r="Z79" s="68"/>
    </row>
    <row r="80" spans="1:26" x14ac:dyDescent="0.25">
      <c r="A80" s="66" t="s">
        <v>1044</v>
      </c>
      <c r="B80" s="66" t="s">
        <v>220</v>
      </c>
      <c r="C80" s="78"/>
      <c r="D80" s="79"/>
      <c r="E80" s="80"/>
      <c r="F80" s="81"/>
      <c r="G80" s="78"/>
      <c r="H80" s="77"/>
      <c r="I80" s="82"/>
      <c r="J80" s="82"/>
      <c r="K80" s="36"/>
      <c r="L80" s="85"/>
      <c r="M80" s="85"/>
      <c r="N80" s="84"/>
      <c r="O80" s="68" t="s">
        <v>250</v>
      </c>
      <c r="P80" s="70">
        <v>42389.795358796298</v>
      </c>
      <c r="Q80" s="68" t="s">
        <v>1482</v>
      </c>
      <c r="R80" s="68"/>
      <c r="S80" s="68"/>
      <c r="T80" s="68" t="s">
        <v>2459</v>
      </c>
      <c r="U80" s="70">
        <v>42389.795358796298</v>
      </c>
      <c r="V80" s="72" t="s">
        <v>2609</v>
      </c>
      <c r="W80" s="68"/>
      <c r="X80" s="68"/>
      <c r="Y80" s="74" t="s">
        <v>3325</v>
      </c>
      <c r="Z80" s="68"/>
    </row>
    <row r="81" spans="1:26" x14ac:dyDescent="0.25">
      <c r="A81" s="66" t="s">
        <v>1045</v>
      </c>
      <c r="B81" s="66" t="s">
        <v>1045</v>
      </c>
      <c r="C81" s="78"/>
      <c r="D81" s="79"/>
      <c r="E81" s="80"/>
      <c r="F81" s="81"/>
      <c r="G81" s="78"/>
      <c r="H81" s="77"/>
      <c r="I81" s="82"/>
      <c r="J81" s="82"/>
      <c r="K81" s="36"/>
      <c r="L81" s="85"/>
      <c r="M81" s="85"/>
      <c r="N81" s="84"/>
      <c r="O81" s="68" t="s">
        <v>179</v>
      </c>
      <c r="P81" s="70">
        <v>42389.802812499998</v>
      </c>
      <c r="Q81" s="68" t="s">
        <v>1483</v>
      </c>
      <c r="R81" s="68"/>
      <c r="S81" s="68"/>
      <c r="T81" s="68"/>
      <c r="U81" s="70">
        <v>42389.802812499998</v>
      </c>
      <c r="V81" s="72" t="s">
        <v>2610</v>
      </c>
      <c r="W81" s="68"/>
      <c r="X81" s="68"/>
      <c r="Y81" s="74" t="s">
        <v>3326</v>
      </c>
      <c r="Z81" s="68"/>
    </row>
    <row r="82" spans="1:26" x14ac:dyDescent="0.25">
      <c r="A82" s="66" t="s">
        <v>1046</v>
      </c>
      <c r="B82" s="66" t="s">
        <v>1046</v>
      </c>
      <c r="C82" s="78"/>
      <c r="D82" s="79"/>
      <c r="E82" s="80"/>
      <c r="F82" s="81"/>
      <c r="G82" s="78"/>
      <c r="H82" s="77"/>
      <c r="I82" s="82"/>
      <c r="J82" s="82"/>
      <c r="K82" s="36"/>
      <c r="L82" s="85"/>
      <c r="M82" s="85"/>
      <c r="N82" s="84"/>
      <c r="O82" s="68" t="s">
        <v>179</v>
      </c>
      <c r="P82" s="70">
        <v>42389.810104166667</v>
      </c>
      <c r="Q82" s="68" t="s">
        <v>1484</v>
      </c>
      <c r="R82" s="72" t="s">
        <v>2120</v>
      </c>
      <c r="S82" s="68" t="s">
        <v>2373</v>
      </c>
      <c r="T82" s="68"/>
      <c r="U82" s="70">
        <v>42389.810104166667</v>
      </c>
      <c r="V82" s="72" t="s">
        <v>2611</v>
      </c>
      <c r="W82" s="68"/>
      <c r="X82" s="68"/>
      <c r="Y82" s="74" t="s">
        <v>3327</v>
      </c>
      <c r="Z82" s="68"/>
    </row>
    <row r="83" spans="1:26" x14ac:dyDescent="0.25">
      <c r="A83" s="66" t="s">
        <v>1047</v>
      </c>
      <c r="B83" s="66" t="s">
        <v>1047</v>
      </c>
      <c r="C83" s="78"/>
      <c r="D83" s="79"/>
      <c r="E83" s="80"/>
      <c r="F83" s="81"/>
      <c r="G83" s="78"/>
      <c r="H83" s="77"/>
      <c r="I83" s="82"/>
      <c r="J83" s="82"/>
      <c r="K83" s="36"/>
      <c r="L83" s="85"/>
      <c r="M83" s="85"/>
      <c r="N83" s="84"/>
      <c r="O83" s="68" t="s">
        <v>179</v>
      </c>
      <c r="P83" s="70">
        <v>42389.810196759259</v>
      </c>
      <c r="Q83" s="68" t="s">
        <v>1485</v>
      </c>
      <c r="R83" s="72" t="s">
        <v>2121</v>
      </c>
      <c r="S83" s="68" t="s">
        <v>2373</v>
      </c>
      <c r="T83" s="68"/>
      <c r="U83" s="70">
        <v>42389.810196759259</v>
      </c>
      <c r="V83" s="72" t="s">
        <v>2612</v>
      </c>
      <c r="W83" s="68"/>
      <c r="X83" s="68"/>
      <c r="Y83" s="74" t="s">
        <v>3328</v>
      </c>
      <c r="Z83" s="68"/>
    </row>
    <row r="84" spans="1:26" x14ac:dyDescent="0.25">
      <c r="A84" s="66" t="s">
        <v>1048</v>
      </c>
      <c r="B84" s="66" t="s">
        <v>1048</v>
      </c>
      <c r="C84" s="78"/>
      <c r="D84" s="79"/>
      <c r="E84" s="80"/>
      <c r="F84" s="81"/>
      <c r="G84" s="78"/>
      <c r="H84" s="77"/>
      <c r="I84" s="82"/>
      <c r="J84" s="82"/>
      <c r="K84" s="36"/>
      <c r="L84" s="85"/>
      <c r="M84" s="85"/>
      <c r="N84" s="84"/>
      <c r="O84" s="68" t="s">
        <v>179</v>
      </c>
      <c r="P84" s="70">
        <v>42389.814837962964</v>
      </c>
      <c r="Q84" s="68" t="s">
        <v>1486</v>
      </c>
      <c r="R84" s="72" t="s">
        <v>2122</v>
      </c>
      <c r="S84" s="68" t="s">
        <v>2374</v>
      </c>
      <c r="T84" s="68"/>
      <c r="U84" s="70">
        <v>42389.814837962964</v>
      </c>
      <c r="V84" s="72" t="s">
        <v>2613</v>
      </c>
      <c r="W84" s="68"/>
      <c r="X84" s="68"/>
      <c r="Y84" s="74" t="s">
        <v>3329</v>
      </c>
      <c r="Z84" s="68"/>
    </row>
    <row r="85" spans="1:26" x14ac:dyDescent="0.25">
      <c r="A85" s="66" t="s">
        <v>1049</v>
      </c>
      <c r="B85" s="66" t="s">
        <v>1049</v>
      </c>
      <c r="C85" s="78"/>
      <c r="D85" s="79"/>
      <c r="E85" s="80"/>
      <c r="F85" s="81"/>
      <c r="G85" s="78"/>
      <c r="H85" s="77"/>
      <c r="I85" s="82"/>
      <c r="J85" s="82"/>
      <c r="K85" s="36"/>
      <c r="L85" s="85"/>
      <c r="M85" s="85"/>
      <c r="N85" s="84"/>
      <c r="O85" s="68" t="s">
        <v>179</v>
      </c>
      <c r="P85" s="70">
        <v>42389.814918981479</v>
      </c>
      <c r="Q85" s="68" t="s">
        <v>1487</v>
      </c>
      <c r="R85" s="72" t="s">
        <v>2122</v>
      </c>
      <c r="S85" s="68" t="s">
        <v>2374</v>
      </c>
      <c r="T85" s="68"/>
      <c r="U85" s="70">
        <v>42389.814918981479</v>
      </c>
      <c r="V85" s="72" t="s">
        <v>2614</v>
      </c>
      <c r="W85" s="68"/>
      <c r="X85" s="68"/>
      <c r="Y85" s="74" t="s">
        <v>3330</v>
      </c>
      <c r="Z85" s="68"/>
    </row>
    <row r="86" spans="1:26" x14ac:dyDescent="0.25">
      <c r="A86" s="66" t="s">
        <v>1050</v>
      </c>
      <c r="B86" s="66" t="s">
        <v>1050</v>
      </c>
      <c r="C86" s="78"/>
      <c r="D86" s="79"/>
      <c r="E86" s="80"/>
      <c r="F86" s="81"/>
      <c r="G86" s="78"/>
      <c r="H86" s="77"/>
      <c r="I86" s="82"/>
      <c r="J86" s="82"/>
      <c r="K86" s="36"/>
      <c r="L86" s="85"/>
      <c r="M86" s="85"/>
      <c r="N86" s="84"/>
      <c r="O86" s="68" t="s">
        <v>179</v>
      </c>
      <c r="P86" s="70">
        <v>42389.822500000002</v>
      </c>
      <c r="Q86" s="68" t="s">
        <v>1488</v>
      </c>
      <c r="R86" s="68"/>
      <c r="S86" s="68"/>
      <c r="T86" s="68" t="s">
        <v>2460</v>
      </c>
      <c r="U86" s="70">
        <v>42389.822500000002</v>
      </c>
      <c r="V86" s="72" t="s">
        <v>2615</v>
      </c>
      <c r="W86" s="68"/>
      <c r="X86" s="68"/>
      <c r="Y86" s="74" t="s">
        <v>3331</v>
      </c>
      <c r="Z86" s="68"/>
    </row>
    <row r="87" spans="1:26" x14ac:dyDescent="0.25">
      <c r="A87" s="66" t="s">
        <v>1051</v>
      </c>
      <c r="B87" s="66" t="s">
        <v>1052</v>
      </c>
      <c r="C87" s="78"/>
      <c r="D87" s="79"/>
      <c r="E87" s="80"/>
      <c r="F87" s="81"/>
      <c r="G87" s="78"/>
      <c r="H87" s="77"/>
      <c r="I87" s="82"/>
      <c r="J87" s="82"/>
      <c r="K87" s="36"/>
      <c r="L87" s="85"/>
      <c r="M87" s="85"/>
      <c r="N87" s="84"/>
      <c r="O87" s="68" t="s">
        <v>251</v>
      </c>
      <c r="P87" s="70">
        <v>42389.812037037038</v>
      </c>
      <c r="Q87" s="68" t="s">
        <v>1489</v>
      </c>
      <c r="R87" s="68"/>
      <c r="S87" s="68"/>
      <c r="T87" s="68"/>
      <c r="U87" s="70">
        <v>42389.812037037038</v>
      </c>
      <c r="V87" s="72" t="s">
        <v>2616</v>
      </c>
      <c r="W87" s="68"/>
      <c r="X87" s="68"/>
      <c r="Y87" s="74" t="s">
        <v>3332</v>
      </c>
      <c r="Z87" s="74" t="s">
        <v>3984</v>
      </c>
    </row>
    <row r="88" spans="1:26" x14ac:dyDescent="0.25">
      <c r="A88" s="66" t="s">
        <v>1052</v>
      </c>
      <c r="B88" s="66" t="s">
        <v>1051</v>
      </c>
      <c r="C88" s="78"/>
      <c r="D88" s="79"/>
      <c r="E88" s="80"/>
      <c r="F88" s="81"/>
      <c r="G88" s="78"/>
      <c r="H88" s="77"/>
      <c r="I88" s="82"/>
      <c r="J88" s="82"/>
      <c r="K88" s="36"/>
      <c r="L88" s="85"/>
      <c r="M88" s="85"/>
      <c r="N88" s="84"/>
      <c r="O88" s="68" t="s">
        <v>251</v>
      </c>
      <c r="P88" s="70">
        <v>42389.132199074076</v>
      </c>
      <c r="Q88" s="68" t="s">
        <v>1490</v>
      </c>
      <c r="R88" s="68"/>
      <c r="S88" s="68"/>
      <c r="T88" s="68"/>
      <c r="U88" s="70">
        <v>42389.132199074076</v>
      </c>
      <c r="V88" s="72" t="s">
        <v>2617</v>
      </c>
      <c r="W88" s="68"/>
      <c r="X88" s="68"/>
      <c r="Y88" s="74" t="s">
        <v>3333</v>
      </c>
      <c r="Z88" s="74" t="s">
        <v>3985</v>
      </c>
    </row>
    <row r="89" spans="1:26" x14ac:dyDescent="0.25">
      <c r="A89" s="66" t="s">
        <v>1052</v>
      </c>
      <c r="B89" s="66" t="s">
        <v>1051</v>
      </c>
      <c r="C89" s="78"/>
      <c r="D89" s="79"/>
      <c r="E89" s="80"/>
      <c r="F89" s="81"/>
      <c r="G89" s="78"/>
      <c r="H89" s="77"/>
      <c r="I89" s="82"/>
      <c r="J89" s="82"/>
      <c r="K89" s="36"/>
      <c r="L89" s="85"/>
      <c r="M89" s="85"/>
      <c r="N89" s="84"/>
      <c r="O89" s="68" t="s">
        <v>251</v>
      </c>
      <c r="P89" s="70">
        <v>42389.828032407408</v>
      </c>
      <c r="Q89" s="68" t="s">
        <v>1491</v>
      </c>
      <c r="R89" s="68"/>
      <c r="S89" s="68"/>
      <c r="T89" s="68"/>
      <c r="U89" s="70">
        <v>42389.828032407408</v>
      </c>
      <c r="V89" s="72" t="s">
        <v>2618</v>
      </c>
      <c r="W89" s="68"/>
      <c r="X89" s="68"/>
      <c r="Y89" s="74" t="s">
        <v>3334</v>
      </c>
      <c r="Z89" s="74" t="s">
        <v>3332</v>
      </c>
    </row>
    <row r="90" spans="1:26" x14ac:dyDescent="0.25">
      <c r="A90" s="66" t="s">
        <v>1053</v>
      </c>
      <c r="B90" s="66" t="s">
        <v>1294</v>
      </c>
      <c r="C90" s="78"/>
      <c r="D90" s="79"/>
      <c r="E90" s="80"/>
      <c r="F90" s="81"/>
      <c r="G90" s="78"/>
      <c r="H90" s="77"/>
      <c r="I90" s="82"/>
      <c r="J90" s="82"/>
      <c r="K90" s="36"/>
      <c r="L90" s="85"/>
      <c r="M90" s="85"/>
      <c r="N90" s="84"/>
      <c r="O90" s="68" t="s">
        <v>250</v>
      </c>
      <c r="P90" s="70">
        <v>42389.828645833331</v>
      </c>
      <c r="Q90" s="68" t="s">
        <v>1492</v>
      </c>
      <c r="R90" s="68"/>
      <c r="S90" s="68"/>
      <c r="T90" s="68"/>
      <c r="U90" s="70">
        <v>42389.828645833331</v>
      </c>
      <c r="V90" s="72" t="s">
        <v>2619</v>
      </c>
      <c r="W90" s="68"/>
      <c r="X90" s="68"/>
      <c r="Y90" s="74" t="s">
        <v>3335</v>
      </c>
      <c r="Z90" s="68"/>
    </row>
    <row r="91" spans="1:26" x14ac:dyDescent="0.25">
      <c r="A91" s="66" t="s">
        <v>1054</v>
      </c>
      <c r="B91" s="66" t="s">
        <v>1294</v>
      </c>
      <c r="C91" s="78"/>
      <c r="D91" s="79"/>
      <c r="E91" s="80"/>
      <c r="F91" s="81"/>
      <c r="G91" s="78"/>
      <c r="H91" s="77"/>
      <c r="I91" s="82"/>
      <c r="J91" s="82"/>
      <c r="K91" s="36"/>
      <c r="L91" s="85"/>
      <c r="M91" s="85"/>
      <c r="N91" s="84"/>
      <c r="O91" s="68" t="s">
        <v>250</v>
      </c>
      <c r="P91" s="70">
        <v>42389.834340277775</v>
      </c>
      <c r="Q91" s="68" t="s">
        <v>1492</v>
      </c>
      <c r="R91" s="68"/>
      <c r="S91" s="68"/>
      <c r="T91" s="68"/>
      <c r="U91" s="70">
        <v>42389.834340277775</v>
      </c>
      <c r="V91" s="72" t="s">
        <v>2620</v>
      </c>
      <c r="W91" s="68"/>
      <c r="X91" s="68"/>
      <c r="Y91" s="74" t="s">
        <v>3336</v>
      </c>
      <c r="Z91" s="68"/>
    </row>
    <row r="92" spans="1:26" x14ac:dyDescent="0.25">
      <c r="A92" s="66" t="s">
        <v>1055</v>
      </c>
      <c r="B92" s="66" t="s">
        <v>1294</v>
      </c>
      <c r="C92" s="78"/>
      <c r="D92" s="79"/>
      <c r="E92" s="80"/>
      <c r="F92" s="81"/>
      <c r="G92" s="78"/>
      <c r="H92" s="77"/>
      <c r="I92" s="82"/>
      <c r="J92" s="82"/>
      <c r="K92" s="36"/>
      <c r="L92" s="85"/>
      <c r="M92" s="85"/>
      <c r="N92" s="84"/>
      <c r="O92" s="68" t="s">
        <v>250</v>
      </c>
      <c r="P92" s="70">
        <v>42389.835439814815</v>
      </c>
      <c r="Q92" s="68" t="s">
        <v>1492</v>
      </c>
      <c r="R92" s="68"/>
      <c r="S92" s="68"/>
      <c r="T92" s="68"/>
      <c r="U92" s="70">
        <v>42389.835439814815</v>
      </c>
      <c r="V92" s="72" t="s">
        <v>2621</v>
      </c>
      <c r="W92" s="68"/>
      <c r="X92" s="68"/>
      <c r="Y92" s="74" t="s">
        <v>3337</v>
      </c>
      <c r="Z92" s="68"/>
    </row>
    <row r="93" spans="1:26" x14ac:dyDescent="0.25">
      <c r="A93" s="66" t="s">
        <v>1056</v>
      </c>
      <c r="B93" s="66" t="s">
        <v>1294</v>
      </c>
      <c r="C93" s="78"/>
      <c r="D93" s="79"/>
      <c r="E93" s="80"/>
      <c r="F93" s="81"/>
      <c r="G93" s="78"/>
      <c r="H93" s="77"/>
      <c r="I93" s="82"/>
      <c r="J93" s="82"/>
      <c r="K93" s="36"/>
      <c r="L93" s="85"/>
      <c r="M93" s="85"/>
      <c r="N93" s="84"/>
      <c r="O93" s="68" t="s">
        <v>250</v>
      </c>
      <c r="P93" s="70">
        <v>42389.835925925923</v>
      </c>
      <c r="Q93" s="68" t="s">
        <v>1492</v>
      </c>
      <c r="R93" s="68"/>
      <c r="S93" s="68"/>
      <c r="T93" s="68"/>
      <c r="U93" s="70">
        <v>42389.835925925923</v>
      </c>
      <c r="V93" s="72" t="s">
        <v>2622</v>
      </c>
      <c r="W93" s="68"/>
      <c r="X93" s="68"/>
      <c r="Y93" s="74" t="s">
        <v>3338</v>
      </c>
      <c r="Z93" s="68"/>
    </row>
    <row r="94" spans="1:26" x14ac:dyDescent="0.25">
      <c r="A94" s="66" t="s">
        <v>1057</v>
      </c>
      <c r="B94" s="66" t="s">
        <v>1294</v>
      </c>
      <c r="C94" s="78"/>
      <c r="D94" s="79"/>
      <c r="E94" s="80"/>
      <c r="F94" s="81"/>
      <c r="G94" s="78"/>
      <c r="H94" s="77"/>
      <c r="I94" s="82"/>
      <c r="J94" s="82"/>
      <c r="K94" s="36"/>
      <c r="L94" s="85"/>
      <c r="M94" s="85"/>
      <c r="N94" s="84"/>
      <c r="O94" s="68" t="s">
        <v>250</v>
      </c>
      <c r="P94" s="70">
        <v>42389.836122685185</v>
      </c>
      <c r="Q94" s="68" t="s">
        <v>1492</v>
      </c>
      <c r="R94" s="68"/>
      <c r="S94" s="68"/>
      <c r="T94" s="68"/>
      <c r="U94" s="70">
        <v>42389.836122685185</v>
      </c>
      <c r="V94" s="72" t="s">
        <v>2623</v>
      </c>
      <c r="W94" s="68"/>
      <c r="X94" s="68"/>
      <c r="Y94" s="74" t="s">
        <v>3339</v>
      </c>
      <c r="Z94" s="68"/>
    </row>
    <row r="95" spans="1:26" x14ac:dyDescent="0.25">
      <c r="A95" s="66" t="s">
        <v>1058</v>
      </c>
      <c r="B95" s="66" t="s">
        <v>1294</v>
      </c>
      <c r="C95" s="78"/>
      <c r="D95" s="79"/>
      <c r="E95" s="80"/>
      <c r="F95" s="81"/>
      <c r="G95" s="78"/>
      <c r="H95" s="77"/>
      <c r="I95" s="82"/>
      <c r="J95" s="82"/>
      <c r="K95" s="36"/>
      <c r="L95" s="85"/>
      <c r="M95" s="85"/>
      <c r="N95" s="84"/>
      <c r="O95" s="68" t="s">
        <v>250</v>
      </c>
      <c r="P95" s="70">
        <v>42389.841006944444</v>
      </c>
      <c r="Q95" s="68" t="s">
        <v>1492</v>
      </c>
      <c r="R95" s="68"/>
      <c r="S95" s="68"/>
      <c r="T95" s="68"/>
      <c r="U95" s="70">
        <v>42389.841006944444</v>
      </c>
      <c r="V95" s="72" t="s">
        <v>2624</v>
      </c>
      <c r="W95" s="68"/>
      <c r="X95" s="68"/>
      <c r="Y95" s="74" t="s">
        <v>3340</v>
      </c>
      <c r="Z95" s="68"/>
    </row>
    <row r="96" spans="1:26" x14ac:dyDescent="0.25">
      <c r="A96" s="66" t="s">
        <v>1059</v>
      </c>
      <c r="B96" s="66" t="s">
        <v>1294</v>
      </c>
      <c r="C96" s="78"/>
      <c r="D96" s="79"/>
      <c r="E96" s="80"/>
      <c r="F96" s="81"/>
      <c r="G96" s="78"/>
      <c r="H96" s="77"/>
      <c r="I96" s="82"/>
      <c r="J96" s="82"/>
      <c r="K96" s="36"/>
      <c r="L96" s="85"/>
      <c r="M96" s="85"/>
      <c r="N96" s="84"/>
      <c r="O96" s="68" t="s">
        <v>250</v>
      </c>
      <c r="P96" s="70">
        <v>42389.843865740739</v>
      </c>
      <c r="Q96" s="68" t="s">
        <v>1492</v>
      </c>
      <c r="R96" s="68"/>
      <c r="S96" s="68"/>
      <c r="T96" s="68"/>
      <c r="U96" s="70">
        <v>42389.843865740739</v>
      </c>
      <c r="V96" s="72" t="s">
        <v>2625</v>
      </c>
      <c r="W96" s="68"/>
      <c r="X96" s="68"/>
      <c r="Y96" s="74" t="s">
        <v>3341</v>
      </c>
      <c r="Z96" s="68"/>
    </row>
    <row r="97" spans="1:26" x14ac:dyDescent="0.25">
      <c r="A97" s="66" t="s">
        <v>1060</v>
      </c>
      <c r="B97" s="66" t="s">
        <v>1060</v>
      </c>
      <c r="C97" s="78"/>
      <c r="D97" s="79"/>
      <c r="E97" s="80"/>
      <c r="F97" s="81"/>
      <c r="G97" s="78"/>
      <c r="H97" s="77"/>
      <c r="I97" s="82"/>
      <c r="J97" s="82"/>
      <c r="K97" s="36"/>
      <c r="L97" s="85"/>
      <c r="M97" s="85"/>
      <c r="N97" s="84"/>
      <c r="O97" s="68" t="s">
        <v>179</v>
      </c>
      <c r="P97" s="70">
        <v>42389.861585648148</v>
      </c>
      <c r="Q97" s="68" t="s">
        <v>1493</v>
      </c>
      <c r="R97" s="72" t="s">
        <v>2123</v>
      </c>
      <c r="S97" s="68" t="s">
        <v>2375</v>
      </c>
      <c r="T97" s="68"/>
      <c r="U97" s="70">
        <v>42389.861585648148</v>
      </c>
      <c r="V97" s="72" t="s">
        <v>2626</v>
      </c>
      <c r="W97" s="68"/>
      <c r="X97" s="68"/>
      <c r="Y97" s="74" t="s">
        <v>3342</v>
      </c>
      <c r="Z97" s="68"/>
    </row>
    <row r="98" spans="1:26" x14ac:dyDescent="0.25">
      <c r="A98" s="66" t="s">
        <v>1061</v>
      </c>
      <c r="B98" s="66" t="s">
        <v>1294</v>
      </c>
      <c r="C98" s="78"/>
      <c r="D98" s="79"/>
      <c r="E98" s="80"/>
      <c r="F98" s="81"/>
      <c r="G98" s="78"/>
      <c r="H98" s="77"/>
      <c r="I98" s="82"/>
      <c r="J98" s="82"/>
      <c r="K98" s="36"/>
      <c r="L98" s="85"/>
      <c r="M98" s="85"/>
      <c r="N98" s="84"/>
      <c r="O98" s="68" t="s">
        <v>250</v>
      </c>
      <c r="P98" s="70">
        <v>42389.873182870368</v>
      </c>
      <c r="Q98" s="68" t="s">
        <v>1492</v>
      </c>
      <c r="R98" s="68"/>
      <c r="S98" s="68"/>
      <c r="T98" s="68"/>
      <c r="U98" s="70">
        <v>42389.873182870368</v>
      </c>
      <c r="V98" s="72" t="s">
        <v>2627</v>
      </c>
      <c r="W98" s="68"/>
      <c r="X98" s="68"/>
      <c r="Y98" s="74" t="s">
        <v>3343</v>
      </c>
      <c r="Z98" s="68"/>
    </row>
    <row r="99" spans="1:26" x14ac:dyDescent="0.25">
      <c r="A99" s="66" t="s">
        <v>1062</v>
      </c>
      <c r="B99" s="66" t="s">
        <v>1062</v>
      </c>
      <c r="C99" s="78"/>
      <c r="D99" s="79"/>
      <c r="E99" s="80"/>
      <c r="F99" s="81"/>
      <c r="G99" s="78"/>
      <c r="H99" s="77"/>
      <c r="I99" s="82"/>
      <c r="J99" s="82"/>
      <c r="K99" s="36"/>
      <c r="L99" s="85"/>
      <c r="M99" s="85"/>
      <c r="N99" s="84"/>
      <c r="O99" s="68" t="s">
        <v>179</v>
      </c>
      <c r="P99" s="70">
        <v>42389.911921296298</v>
      </c>
      <c r="Q99" s="68" t="s">
        <v>1494</v>
      </c>
      <c r="R99" s="72" t="s">
        <v>2124</v>
      </c>
      <c r="S99" s="68" t="s">
        <v>2376</v>
      </c>
      <c r="T99" s="68" t="s">
        <v>2461</v>
      </c>
      <c r="U99" s="70">
        <v>42389.911921296298</v>
      </c>
      <c r="V99" s="72" t="s">
        <v>2628</v>
      </c>
      <c r="W99" s="68"/>
      <c r="X99" s="68"/>
      <c r="Y99" s="74" t="s">
        <v>3344</v>
      </c>
      <c r="Z99" s="68"/>
    </row>
    <row r="100" spans="1:26" x14ac:dyDescent="0.25">
      <c r="A100" s="66" t="s">
        <v>1062</v>
      </c>
      <c r="B100" s="66" t="s">
        <v>1062</v>
      </c>
      <c r="C100" s="78"/>
      <c r="D100" s="79"/>
      <c r="E100" s="80"/>
      <c r="F100" s="81"/>
      <c r="G100" s="78"/>
      <c r="H100" s="77"/>
      <c r="I100" s="82"/>
      <c r="J100" s="82"/>
      <c r="K100" s="36"/>
      <c r="L100" s="85"/>
      <c r="M100" s="85"/>
      <c r="N100" s="84"/>
      <c r="O100" s="68" t="s">
        <v>179</v>
      </c>
      <c r="P100" s="70">
        <v>42389.912152777775</v>
      </c>
      <c r="Q100" s="68" t="s">
        <v>1495</v>
      </c>
      <c r="R100" s="72" t="s">
        <v>2125</v>
      </c>
      <c r="S100" s="68" t="s">
        <v>2376</v>
      </c>
      <c r="T100" s="68" t="s">
        <v>2462</v>
      </c>
      <c r="U100" s="70">
        <v>42389.912152777775</v>
      </c>
      <c r="V100" s="72" t="s">
        <v>2629</v>
      </c>
      <c r="W100" s="68"/>
      <c r="X100" s="68"/>
      <c r="Y100" s="74" t="s">
        <v>3345</v>
      </c>
      <c r="Z100" s="68"/>
    </row>
    <row r="101" spans="1:26" x14ac:dyDescent="0.25">
      <c r="A101" s="66" t="s">
        <v>1063</v>
      </c>
      <c r="B101" s="66" t="s">
        <v>1063</v>
      </c>
      <c r="C101" s="78"/>
      <c r="D101" s="79"/>
      <c r="E101" s="80"/>
      <c r="F101" s="81"/>
      <c r="G101" s="78"/>
      <c r="H101" s="77"/>
      <c r="I101" s="82"/>
      <c r="J101" s="82"/>
      <c r="K101" s="36"/>
      <c r="L101" s="85"/>
      <c r="M101" s="85"/>
      <c r="N101" s="84"/>
      <c r="O101" s="68" t="s">
        <v>179</v>
      </c>
      <c r="P101" s="70">
        <v>42389.912268518521</v>
      </c>
      <c r="Q101" s="68" t="s">
        <v>1496</v>
      </c>
      <c r="R101" s="72" t="s">
        <v>2124</v>
      </c>
      <c r="S101" s="68" t="s">
        <v>2376</v>
      </c>
      <c r="T101" s="68" t="s">
        <v>2461</v>
      </c>
      <c r="U101" s="70">
        <v>42389.912268518521</v>
      </c>
      <c r="V101" s="72" t="s">
        <v>2630</v>
      </c>
      <c r="W101" s="68"/>
      <c r="X101" s="68"/>
      <c r="Y101" s="74" t="s">
        <v>3346</v>
      </c>
      <c r="Z101" s="68"/>
    </row>
    <row r="102" spans="1:26" x14ac:dyDescent="0.25">
      <c r="A102" s="66" t="s">
        <v>1063</v>
      </c>
      <c r="B102" s="66" t="s">
        <v>1063</v>
      </c>
      <c r="C102" s="78"/>
      <c r="D102" s="79"/>
      <c r="E102" s="80"/>
      <c r="F102" s="81"/>
      <c r="G102" s="78"/>
      <c r="H102" s="77"/>
      <c r="I102" s="82"/>
      <c r="J102" s="82"/>
      <c r="K102" s="36"/>
      <c r="L102" s="85"/>
      <c r="M102" s="85"/>
      <c r="N102" s="84"/>
      <c r="O102" s="68" t="s">
        <v>179</v>
      </c>
      <c r="P102" s="70">
        <v>42389.922199074077</v>
      </c>
      <c r="Q102" s="68" t="s">
        <v>1497</v>
      </c>
      <c r="R102" s="72" t="s">
        <v>2125</v>
      </c>
      <c r="S102" s="68" t="s">
        <v>2376</v>
      </c>
      <c r="T102" s="68" t="s">
        <v>2462</v>
      </c>
      <c r="U102" s="70">
        <v>42389.922199074077</v>
      </c>
      <c r="V102" s="72" t="s">
        <v>2631</v>
      </c>
      <c r="W102" s="68"/>
      <c r="X102" s="68"/>
      <c r="Y102" s="74" t="s">
        <v>3347</v>
      </c>
      <c r="Z102" s="68"/>
    </row>
    <row r="103" spans="1:26" x14ac:dyDescent="0.25">
      <c r="A103" s="66" t="s">
        <v>1064</v>
      </c>
      <c r="B103" s="66" t="s">
        <v>1064</v>
      </c>
      <c r="C103" s="78"/>
      <c r="D103" s="79"/>
      <c r="E103" s="80"/>
      <c r="F103" s="81"/>
      <c r="G103" s="78"/>
      <c r="H103" s="77"/>
      <c r="I103" s="82"/>
      <c r="J103" s="82"/>
      <c r="K103" s="36"/>
      <c r="L103" s="85"/>
      <c r="M103" s="85"/>
      <c r="N103" s="84"/>
      <c r="O103" s="68" t="s">
        <v>179</v>
      </c>
      <c r="P103" s="70">
        <v>42388.791921296295</v>
      </c>
      <c r="Q103" s="68" t="s">
        <v>1498</v>
      </c>
      <c r="R103" s="72" t="s">
        <v>2126</v>
      </c>
      <c r="S103" s="68" t="s">
        <v>2377</v>
      </c>
      <c r="T103" s="68"/>
      <c r="U103" s="70">
        <v>42388.791921296295</v>
      </c>
      <c r="V103" s="72" t="s">
        <v>2632</v>
      </c>
      <c r="W103" s="68"/>
      <c r="X103" s="68"/>
      <c r="Y103" s="74" t="s">
        <v>3348</v>
      </c>
      <c r="Z103" s="68"/>
    </row>
    <row r="104" spans="1:26" x14ac:dyDescent="0.25">
      <c r="A104" s="66" t="s">
        <v>1064</v>
      </c>
      <c r="B104" s="66" t="s">
        <v>1064</v>
      </c>
      <c r="C104" s="78"/>
      <c r="D104" s="79"/>
      <c r="E104" s="80"/>
      <c r="F104" s="81"/>
      <c r="G104" s="78"/>
      <c r="H104" s="77"/>
      <c r="I104" s="82"/>
      <c r="J104" s="82"/>
      <c r="K104" s="36"/>
      <c r="L104" s="85"/>
      <c r="M104" s="85"/>
      <c r="N104" s="84"/>
      <c r="O104" s="68" t="s">
        <v>179</v>
      </c>
      <c r="P104" s="70">
        <v>42389.92454861111</v>
      </c>
      <c r="Q104" s="68" t="s">
        <v>1499</v>
      </c>
      <c r="R104" s="72" t="s">
        <v>2127</v>
      </c>
      <c r="S104" s="68" t="s">
        <v>2377</v>
      </c>
      <c r="T104" s="68"/>
      <c r="U104" s="70">
        <v>42389.92454861111</v>
      </c>
      <c r="V104" s="72" t="s">
        <v>2633</v>
      </c>
      <c r="W104" s="68"/>
      <c r="X104" s="68"/>
      <c r="Y104" s="74" t="s">
        <v>3349</v>
      </c>
      <c r="Z104" s="68"/>
    </row>
    <row r="105" spans="1:26" x14ac:dyDescent="0.25">
      <c r="A105" s="66" t="s">
        <v>1065</v>
      </c>
      <c r="B105" s="66" t="s">
        <v>220</v>
      </c>
      <c r="C105" s="78"/>
      <c r="D105" s="79"/>
      <c r="E105" s="80"/>
      <c r="F105" s="81"/>
      <c r="G105" s="78"/>
      <c r="H105" s="77"/>
      <c r="I105" s="82"/>
      <c r="J105" s="82"/>
      <c r="K105" s="36"/>
      <c r="L105" s="85"/>
      <c r="M105" s="85"/>
      <c r="N105" s="84"/>
      <c r="O105" s="68" t="s">
        <v>250</v>
      </c>
      <c r="P105" s="70">
        <v>42389.943379629629</v>
      </c>
      <c r="Q105" s="68" t="s">
        <v>1500</v>
      </c>
      <c r="R105" s="72" t="s">
        <v>2128</v>
      </c>
      <c r="S105" s="68" t="s">
        <v>344</v>
      </c>
      <c r="T105" s="68"/>
      <c r="U105" s="70">
        <v>42389.943379629629</v>
      </c>
      <c r="V105" s="72" t="s">
        <v>2634</v>
      </c>
      <c r="W105" s="68"/>
      <c r="X105" s="68"/>
      <c r="Y105" s="74" t="s">
        <v>3350</v>
      </c>
      <c r="Z105" s="68"/>
    </row>
    <row r="106" spans="1:26" x14ac:dyDescent="0.25">
      <c r="A106" s="66" t="s">
        <v>1066</v>
      </c>
      <c r="B106" s="66" t="s">
        <v>220</v>
      </c>
      <c r="C106" s="78"/>
      <c r="D106" s="79"/>
      <c r="E106" s="80"/>
      <c r="F106" s="81"/>
      <c r="G106" s="78"/>
      <c r="H106" s="77"/>
      <c r="I106" s="82"/>
      <c r="J106" s="82"/>
      <c r="K106" s="36"/>
      <c r="L106" s="85"/>
      <c r="M106" s="85"/>
      <c r="N106" s="84"/>
      <c r="O106" s="68" t="s">
        <v>250</v>
      </c>
      <c r="P106" s="70">
        <v>42389.944710648146</v>
      </c>
      <c r="Q106" s="68" t="s">
        <v>1500</v>
      </c>
      <c r="R106" s="72" t="s">
        <v>2128</v>
      </c>
      <c r="S106" s="68" t="s">
        <v>344</v>
      </c>
      <c r="T106" s="68"/>
      <c r="U106" s="70">
        <v>42389.944710648146</v>
      </c>
      <c r="V106" s="72" t="s">
        <v>2635</v>
      </c>
      <c r="W106" s="68"/>
      <c r="X106" s="68"/>
      <c r="Y106" s="74" t="s">
        <v>3351</v>
      </c>
      <c r="Z106" s="68"/>
    </row>
    <row r="107" spans="1:26" x14ac:dyDescent="0.25">
      <c r="A107" s="66" t="s">
        <v>1067</v>
      </c>
      <c r="B107" s="66" t="s">
        <v>1067</v>
      </c>
      <c r="C107" s="78"/>
      <c r="D107" s="79"/>
      <c r="E107" s="80"/>
      <c r="F107" s="81"/>
      <c r="G107" s="78"/>
      <c r="H107" s="77"/>
      <c r="I107" s="82"/>
      <c r="J107" s="82"/>
      <c r="K107" s="36"/>
      <c r="L107" s="85"/>
      <c r="M107" s="85"/>
      <c r="N107" s="84"/>
      <c r="O107" s="68" t="s">
        <v>179</v>
      </c>
      <c r="P107" s="70">
        <v>42389.953900462962</v>
      </c>
      <c r="Q107" s="68" t="s">
        <v>1501</v>
      </c>
      <c r="R107" s="72" t="s">
        <v>2129</v>
      </c>
      <c r="S107" s="68" t="s">
        <v>2366</v>
      </c>
      <c r="T107" s="68"/>
      <c r="U107" s="70">
        <v>42389.953900462962</v>
      </c>
      <c r="V107" s="72" t="s">
        <v>2636</v>
      </c>
      <c r="W107" s="68"/>
      <c r="X107" s="68"/>
      <c r="Y107" s="74" t="s">
        <v>3352</v>
      </c>
      <c r="Z107" s="68"/>
    </row>
    <row r="108" spans="1:26" x14ac:dyDescent="0.25">
      <c r="A108" s="66" t="s">
        <v>1068</v>
      </c>
      <c r="B108" s="66" t="s">
        <v>1068</v>
      </c>
      <c r="C108" s="78"/>
      <c r="D108" s="79"/>
      <c r="E108" s="80"/>
      <c r="F108" s="81"/>
      <c r="G108" s="78"/>
      <c r="H108" s="77"/>
      <c r="I108" s="82"/>
      <c r="J108" s="82"/>
      <c r="K108" s="36"/>
      <c r="L108" s="85"/>
      <c r="M108" s="85"/>
      <c r="N108" s="84"/>
      <c r="O108" s="68" t="s">
        <v>179</v>
      </c>
      <c r="P108" s="70">
        <v>42389.958344907405</v>
      </c>
      <c r="Q108" s="68" t="s">
        <v>1502</v>
      </c>
      <c r="R108" s="72" t="s">
        <v>2130</v>
      </c>
      <c r="S108" s="68" t="s">
        <v>345</v>
      </c>
      <c r="T108" s="68"/>
      <c r="U108" s="70">
        <v>42389.958344907405</v>
      </c>
      <c r="V108" s="72" t="s">
        <v>2637</v>
      </c>
      <c r="W108" s="68"/>
      <c r="X108" s="68"/>
      <c r="Y108" s="74" t="s">
        <v>3353</v>
      </c>
      <c r="Z108" s="68"/>
    </row>
    <row r="109" spans="1:26" x14ac:dyDescent="0.25">
      <c r="A109" s="66" t="s">
        <v>1069</v>
      </c>
      <c r="B109" s="66" t="s">
        <v>1069</v>
      </c>
      <c r="C109" s="78"/>
      <c r="D109" s="79"/>
      <c r="E109" s="80"/>
      <c r="F109" s="81"/>
      <c r="G109" s="78"/>
      <c r="H109" s="77"/>
      <c r="I109" s="82"/>
      <c r="J109" s="82"/>
      <c r="K109" s="36"/>
      <c r="L109" s="85"/>
      <c r="M109" s="85"/>
      <c r="N109" s="84"/>
      <c r="O109" s="68" t="s">
        <v>179</v>
      </c>
      <c r="P109" s="70">
        <v>42388.803969907407</v>
      </c>
      <c r="Q109" s="68" t="s">
        <v>1503</v>
      </c>
      <c r="R109" s="72" t="s">
        <v>2131</v>
      </c>
      <c r="S109" s="68" t="s">
        <v>2377</v>
      </c>
      <c r="T109" s="68"/>
      <c r="U109" s="70">
        <v>42388.803969907407</v>
      </c>
      <c r="V109" s="72" t="s">
        <v>2638</v>
      </c>
      <c r="W109" s="68"/>
      <c r="X109" s="68"/>
      <c r="Y109" s="74" t="s">
        <v>3354</v>
      </c>
      <c r="Z109" s="68"/>
    </row>
    <row r="110" spans="1:26" x14ac:dyDescent="0.25">
      <c r="A110" s="66" t="s">
        <v>1069</v>
      </c>
      <c r="B110" s="66" t="s">
        <v>1069</v>
      </c>
      <c r="C110" s="78"/>
      <c r="D110" s="79"/>
      <c r="E110" s="80"/>
      <c r="F110" s="81"/>
      <c r="G110" s="78"/>
      <c r="H110" s="77"/>
      <c r="I110" s="82"/>
      <c r="J110" s="82"/>
      <c r="K110" s="36"/>
      <c r="L110" s="85"/>
      <c r="M110" s="85"/>
      <c r="N110" s="84"/>
      <c r="O110" s="68" t="s">
        <v>179</v>
      </c>
      <c r="P110" s="70">
        <v>42389.968495370369</v>
      </c>
      <c r="Q110" s="68" t="s">
        <v>1504</v>
      </c>
      <c r="R110" s="72" t="s">
        <v>2132</v>
      </c>
      <c r="S110" s="68" t="s">
        <v>2377</v>
      </c>
      <c r="T110" s="68"/>
      <c r="U110" s="70">
        <v>42389.968495370369</v>
      </c>
      <c r="V110" s="72" t="s">
        <v>2639</v>
      </c>
      <c r="W110" s="68"/>
      <c r="X110" s="68"/>
      <c r="Y110" s="74" t="s">
        <v>3355</v>
      </c>
      <c r="Z110" s="68"/>
    </row>
    <row r="111" spans="1:26" x14ac:dyDescent="0.25">
      <c r="A111" s="66" t="s">
        <v>1070</v>
      </c>
      <c r="B111" s="66" t="s">
        <v>1356</v>
      </c>
      <c r="C111" s="78"/>
      <c r="D111" s="79"/>
      <c r="E111" s="80"/>
      <c r="F111" s="81"/>
      <c r="G111" s="78"/>
      <c r="H111" s="77"/>
      <c r="I111" s="82"/>
      <c r="J111" s="82"/>
      <c r="K111" s="36"/>
      <c r="L111" s="85"/>
      <c r="M111" s="85"/>
      <c r="N111" s="84"/>
      <c r="O111" s="68" t="s">
        <v>250</v>
      </c>
      <c r="P111" s="70">
        <v>42389.970254629632</v>
      </c>
      <c r="Q111" s="68" t="s">
        <v>1505</v>
      </c>
      <c r="R111" s="72" t="s">
        <v>2133</v>
      </c>
      <c r="S111" s="68" t="s">
        <v>2378</v>
      </c>
      <c r="T111" s="68"/>
      <c r="U111" s="70">
        <v>42389.970254629632</v>
      </c>
      <c r="V111" s="72" t="s">
        <v>2640</v>
      </c>
      <c r="W111" s="68"/>
      <c r="X111" s="68"/>
      <c r="Y111" s="74" t="s">
        <v>3356</v>
      </c>
      <c r="Z111" s="68"/>
    </row>
    <row r="112" spans="1:26" x14ac:dyDescent="0.25">
      <c r="A112" s="66" t="s">
        <v>1070</v>
      </c>
      <c r="B112" s="66" t="s">
        <v>245</v>
      </c>
      <c r="C112" s="78"/>
      <c r="D112" s="79"/>
      <c r="E112" s="80"/>
      <c r="F112" s="81"/>
      <c r="G112" s="78"/>
      <c r="H112" s="77"/>
      <c r="I112" s="82"/>
      <c r="J112" s="82"/>
      <c r="K112" s="36"/>
      <c r="L112" s="85"/>
      <c r="M112" s="85"/>
      <c r="N112" s="84"/>
      <c r="O112" s="68" t="s">
        <v>250</v>
      </c>
      <c r="P112" s="70">
        <v>42389.970254629632</v>
      </c>
      <c r="Q112" s="68" t="s">
        <v>1505</v>
      </c>
      <c r="R112" s="72" t="s">
        <v>2133</v>
      </c>
      <c r="S112" s="68" t="s">
        <v>2378</v>
      </c>
      <c r="T112" s="68"/>
      <c r="U112" s="70">
        <v>42389.970254629632</v>
      </c>
      <c r="V112" s="72" t="s">
        <v>2640</v>
      </c>
      <c r="W112" s="68"/>
      <c r="X112" s="68"/>
      <c r="Y112" s="74" t="s">
        <v>3356</v>
      </c>
      <c r="Z112" s="68"/>
    </row>
    <row r="113" spans="1:26" x14ac:dyDescent="0.25">
      <c r="A113" s="66" t="s">
        <v>1071</v>
      </c>
      <c r="B113" s="66" t="s">
        <v>1071</v>
      </c>
      <c r="C113" s="78"/>
      <c r="D113" s="79"/>
      <c r="E113" s="80"/>
      <c r="F113" s="81"/>
      <c r="G113" s="78"/>
      <c r="H113" s="77"/>
      <c r="I113" s="82"/>
      <c r="J113" s="82"/>
      <c r="K113" s="36"/>
      <c r="L113" s="85"/>
      <c r="M113" s="85"/>
      <c r="N113" s="84"/>
      <c r="O113" s="68" t="s">
        <v>179</v>
      </c>
      <c r="P113" s="70">
        <v>42389.982442129629</v>
      </c>
      <c r="Q113" s="68" t="s">
        <v>1506</v>
      </c>
      <c r="R113" s="68"/>
      <c r="S113" s="68"/>
      <c r="T113" s="68"/>
      <c r="U113" s="70">
        <v>42389.982442129629</v>
      </c>
      <c r="V113" s="72" t="s">
        <v>2641</v>
      </c>
      <c r="W113" s="68"/>
      <c r="X113" s="68"/>
      <c r="Y113" s="74" t="s">
        <v>3357</v>
      </c>
      <c r="Z113" s="68"/>
    </row>
    <row r="114" spans="1:26" x14ac:dyDescent="0.25">
      <c r="A114" s="66" t="s">
        <v>1072</v>
      </c>
      <c r="B114" s="66" t="s">
        <v>245</v>
      </c>
      <c r="C114" s="78"/>
      <c r="D114" s="79"/>
      <c r="E114" s="80"/>
      <c r="F114" s="81"/>
      <c r="G114" s="78"/>
      <c r="H114" s="77"/>
      <c r="I114" s="82"/>
      <c r="J114" s="82"/>
      <c r="K114" s="36"/>
      <c r="L114" s="85"/>
      <c r="M114" s="85"/>
      <c r="N114" s="84"/>
      <c r="O114" s="68" t="s">
        <v>250</v>
      </c>
      <c r="P114" s="70">
        <v>42390.035381944443</v>
      </c>
      <c r="Q114" s="68" t="s">
        <v>1507</v>
      </c>
      <c r="R114" s="72" t="s">
        <v>2134</v>
      </c>
      <c r="S114" s="68" t="s">
        <v>354</v>
      </c>
      <c r="T114" s="68"/>
      <c r="U114" s="70">
        <v>42390.035381944443</v>
      </c>
      <c r="V114" s="72" t="s">
        <v>2642</v>
      </c>
      <c r="W114" s="68"/>
      <c r="X114" s="68"/>
      <c r="Y114" s="74" t="s">
        <v>3358</v>
      </c>
      <c r="Z114" s="68"/>
    </row>
    <row r="115" spans="1:26" x14ac:dyDescent="0.25">
      <c r="A115" s="66" t="s">
        <v>192</v>
      </c>
      <c r="B115" s="66" t="s">
        <v>192</v>
      </c>
      <c r="C115" s="78"/>
      <c r="D115" s="79"/>
      <c r="E115" s="80"/>
      <c r="F115" s="81"/>
      <c r="G115" s="78"/>
      <c r="H115" s="77"/>
      <c r="I115" s="82"/>
      <c r="J115" s="82"/>
      <c r="K115" s="36"/>
      <c r="L115" s="85"/>
      <c r="M115" s="85"/>
      <c r="N115" s="84"/>
      <c r="O115" s="68" t="s">
        <v>179</v>
      </c>
      <c r="P115" s="70">
        <v>42390.03701388889</v>
      </c>
      <c r="Q115" s="68" t="s">
        <v>255</v>
      </c>
      <c r="R115" s="72" t="s">
        <v>315</v>
      </c>
      <c r="S115" s="68" t="s">
        <v>346</v>
      </c>
      <c r="T115" s="68" t="s">
        <v>365</v>
      </c>
      <c r="U115" s="70">
        <v>42390.03701388889</v>
      </c>
      <c r="V115" s="72" t="s">
        <v>379</v>
      </c>
      <c r="W115" s="68"/>
      <c r="X115" s="68"/>
      <c r="Y115" s="74" t="s">
        <v>447</v>
      </c>
      <c r="Z115" s="68"/>
    </row>
    <row r="116" spans="1:26" x14ac:dyDescent="0.25">
      <c r="A116" s="66" t="s">
        <v>1073</v>
      </c>
      <c r="B116" s="66" t="s">
        <v>1073</v>
      </c>
      <c r="C116" s="78"/>
      <c r="D116" s="79"/>
      <c r="E116" s="80"/>
      <c r="F116" s="81"/>
      <c r="G116" s="78"/>
      <c r="H116" s="77"/>
      <c r="I116" s="82"/>
      <c r="J116" s="82"/>
      <c r="K116" s="36"/>
      <c r="L116" s="85"/>
      <c r="M116" s="85"/>
      <c r="N116" s="84"/>
      <c r="O116" s="68" t="s">
        <v>179</v>
      </c>
      <c r="P116" s="70">
        <v>42390.040729166663</v>
      </c>
      <c r="Q116" s="68" t="s">
        <v>1508</v>
      </c>
      <c r="R116" s="68"/>
      <c r="S116" s="68"/>
      <c r="T116" s="68"/>
      <c r="U116" s="70">
        <v>42390.040729166663</v>
      </c>
      <c r="V116" s="72" t="s">
        <v>2643</v>
      </c>
      <c r="W116" s="68"/>
      <c r="X116" s="68"/>
      <c r="Y116" s="74" t="s">
        <v>3359</v>
      </c>
      <c r="Z116" s="68"/>
    </row>
    <row r="117" spans="1:26" x14ac:dyDescent="0.25">
      <c r="A117" s="66" t="s">
        <v>1074</v>
      </c>
      <c r="B117" s="66" t="s">
        <v>1074</v>
      </c>
      <c r="C117" s="78"/>
      <c r="D117" s="79"/>
      <c r="E117" s="80"/>
      <c r="F117" s="81"/>
      <c r="G117" s="78"/>
      <c r="H117" s="77"/>
      <c r="I117" s="82"/>
      <c r="J117" s="82"/>
      <c r="K117" s="36"/>
      <c r="L117" s="85"/>
      <c r="M117" s="85"/>
      <c r="N117" s="84"/>
      <c r="O117" s="68" t="s">
        <v>179</v>
      </c>
      <c r="P117" s="70">
        <v>42390.060891203706</v>
      </c>
      <c r="Q117" s="68" t="s">
        <v>1509</v>
      </c>
      <c r="R117" s="68" t="s">
        <v>2135</v>
      </c>
      <c r="S117" s="68" t="s">
        <v>2379</v>
      </c>
      <c r="T117" s="68"/>
      <c r="U117" s="70">
        <v>42390.060891203706</v>
      </c>
      <c r="V117" s="72" t="s">
        <v>2644</v>
      </c>
      <c r="W117" s="68"/>
      <c r="X117" s="68"/>
      <c r="Y117" s="74" t="s">
        <v>3360</v>
      </c>
      <c r="Z117" s="68"/>
    </row>
    <row r="118" spans="1:26" x14ac:dyDescent="0.25">
      <c r="A118" s="66" t="s">
        <v>1075</v>
      </c>
      <c r="B118" s="66" t="s">
        <v>1075</v>
      </c>
      <c r="C118" s="78"/>
      <c r="D118" s="79"/>
      <c r="E118" s="80"/>
      <c r="F118" s="81"/>
      <c r="G118" s="78"/>
      <c r="H118" s="77"/>
      <c r="I118" s="82"/>
      <c r="J118" s="82"/>
      <c r="K118" s="36"/>
      <c r="L118" s="85"/>
      <c r="M118" s="85"/>
      <c r="N118" s="84"/>
      <c r="O118" s="68" t="s">
        <v>179</v>
      </c>
      <c r="P118" s="70">
        <v>42390.063159722224</v>
      </c>
      <c r="Q118" s="68" t="s">
        <v>1510</v>
      </c>
      <c r="R118" s="72" t="s">
        <v>2136</v>
      </c>
      <c r="S118" s="68" t="s">
        <v>344</v>
      </c>
      <c r="T118" s="68"/>
      <c r="U118" s="70">
        <v>42390.063159722224</v>
      </c>
      <c r="V118" s="72" t="s">
        <v>2645</v>
      </c>
      <c r="W118" s="68"/>
      <c r="X118" s="68"/>
      <c r="Y118" s="74" t="s">
        <v>3361</v>
      </c>
      <c r="Z118" s="68"/>
    </row>
    <row r="119" spans="1:26" x14ac:dyDescent="0.25">
      <c r="A119" s="66" t="s">
        <v>1076</v>
      </c>
      <c r="B119" s="66" t="s">
        <v>1076</v>
      </c>
      <c r="C119" s="78"/>
      <c r="D119" s="79"/>
      <c r="E119" s="80"/>
      <c r="F119" s="81"/>
      <c r="G119" s="78"/>
      <c r="H119" s="77"/>
      <c r="I119" s="82"/>
      <c r="J119" s="82"/>
      <c r="K119" s="36"/>
      <c r="L119" s="85"/>
      <c r="M119" s="85"/>
      <c r="N119" s="84"/>
      <c r="O119" s="68" t="s">
        <v>179</v>
      </c>
      <c r="P119" s="70">
        <v>42390.0862037037</v>
      </c>
      <c r="Q119" s="68" t="s">
        <v>1511</v>
      </c>
      <c r="R119" s="72" t="s">
        <v>2137</v>
      </c>
      <c r="S119" s="68" t="s">
        <v>347</v>
      </c>
      <c r="T119" s="68"/>
      <c r="U119" s="70">
        <v>42390.0862037037</v>
      </c>
      <c r="V119" s="72" t="s">
        <v>2646</v>
      </c>
      <c r="W119" s="68">
        <v>35.37055556</v>
      </c>
      <c r="X119" s="68">
        <v>-88.823611110000002</v>
      </c>
      <c r="Y119" s="74" t="s">
        <v>3362</v>
      </c>
      <c r="Z119" s="68"/>
    </row>
    <row r="120" spans="1:26" x14ac:dyDescent="0.25">
      <c r="A120" s="66" t="s">
        <v>1077</v>
      </c>
      <c r="B120" s="66" t="s">
        <v>1077</v>
      </c>
      <c r="C120" s="78"/>
      <c r="D120" s="79"/>
      <c r="E120" s="80"/>
      <c r="F120" s="81"/>
      <c r="G120" s="78"/>
      <c r="H120" s="77"/>
      <c r="I120" s="82"/>
      <c r="J120" s="82"/>
      <c r="K120" s="36"/>
      <c r="L120" s="85"/>
      <c r="M120" s="85"/>
      <c r="N120" s="84"/>
      <c r="O120" s="68" t="s">
        <v>179</v>
      </c>
      <c r="P120" s="70">
        <v>42390.098437499997</v>
      </c>
      <c r="Q120" s="68" t="s">
        <v>1512</v>
      </c>
      <c r="R120" s="68"/>
      <c r="S120" s="68"/>
      <c r="T120" s="68"/>
      <c r="U120" s="70">
        <v>42390.098437499997</v>
      </c>
      <c r="V120" s="72" t="s">
        <v>2647</v>
      </c>
      <c r="W120" s="68"/>
      <c r="X120" s="68"/>
      <c r="Y120" s="74" t="s">
        <v>3363</v>
      </c>
      <c r="Z120" s="68"/>
    </row>
    <row r="121" spans="1:26" x14ac:dyDescent="0.25">
      <c r="A121" s="66" t="s">
        <v>1078</v>
      </c>
      <c r="B121" s="66" t="s">
        <v>1078</v>
      </c>
      <c r="C121" s="78"/>
      <c r="D121" s="79"/>
      <c r="E121" s="80"/>
      <c r="F121" s="81"/>
      <c r="G121" s="78"/>
      <c r="H121" s="77"/>
      <c r="I121" s="82"/>
      <c r="J121" s="82"/>
      <c r="K121" s="36"/>
      <c r="L121" s="85"/>
      <c r="M121" s="85"/>
      <c r="N121" s="84"/>
      <c r="O121" s="68" t="s">
        <v>179</v>
      </c>
      <c r="P121" s="70">
        <v>42390.160636574074</v>
      </c>
      <c r="Q121" s="68" t="s">
        <v>1513</v>
      </c>
      <c r="R121" s="72" t="s">
        <v>2138</v>
      </c>
      <c r="S121" s="68" t="s">
        <v>2380</v>
      </c>
      <c r="T121" s="68" t="s">
        <v>2463</v>
      </c>
      <c r="U121" s="70">
        <v>42390.160636574074</v>
      </c>
      <c r="V121" s="72" t="s">
        <v>2648</v>
      </c>
      <c r="W121" s="68"/>
      <c r="X121" s="68"/>
      <c r="Y121" s="74" t="s">
        <v>3364</v>
      </c>
      <c r="Z121" s="68"/>
    </row>
    <row r="122" spans="1:26" x14ac:dyDescent="0.25">
      <c r="A122" s="66" t="s">
        <v>1079</v>
      </c>
      <c r="B122" s="66" t="s">
        <v>1357</v>
      </c>
      <c r="C122" s="78"/>
      <c r="D122" s="79"/>
      <c r="E122" s="80"/>
      <c r="F122" s="81"/>
      <c r="G122" s="78"/>
      <c r="H122" s="77"/>
      <c r="I122" s="82"/>
      <c r="J122" s="82"/>
      <c r="K122" s="36"/>
      <c r="L122" s="85"/>
      <c r="M122" s="85"/>
      <c r="N122" s="84"/>
      <c r="O122" s="68" t="s">
        <v>250</v>
      </c>
      <c r="P122" s="70">
        <v>42390.207951388889</v>
      </c>
      <c r="Q122" s="68" t="s">
        <v>1514</v>
      </c>
      <c r="R122" s="68"/>
      <c r="S122" s="68"/>
      <c r="T122" s="68"/>
      <c r="U122" s="70">
        <v>42390.207951388889</v>
      </c>
      <c r="V122" s="72" t="s">
        <v>2649</v>
      </c>
      <c r="W122" s="68"/>
      <c r="X122" s="68"/>
      <c r="Y122" s="74" t="s">
        <v>3365</v>
      </c>
      <c r="Z122" s="74" t="s">
        <v>3986</v>
      </c>
    </row>
    <row r="123" spans="1:26" x14ac:dyDescent="0.25">
      <c r="A123" s="66" t="s">
        <v>1079</v>
      </c>
      <c r="B123" s="66" t="s">
        <v>1358</v>
      </c>
      <c r="C123" s="78"/>
      <c r="D123" s="79"/>
      <c r="E123" s="80"/>
      <c r="F123" s="81"/>
      <c r="G123" s="78"/>
      <c r="H123" s="77"/>
      <c r="I123" s="82"/>
      <c r="J123" s="82"/>
      <c r="K123" s="36"/>
      <c r="L123" s="85"/>
      <c r="M123" s="85"/>
      <c r="N123" s="84"/>
      <c r="O123" s="68" t="s">
        <v>250</v>
      </c>
      <c r="P123" s="70">
        <v>42390.207951388889</v>
      </c>
      <c r="Q123" s="68" t="s">
        <v>1514</v>
      </c>
      <c r="R123" s="68"/>
      <c r="S123" s="68"/>
      <c r="T123" s="68"/>
      <c r="U123" s="70">
        <v>42390.207951388889</v>
      </c>
      <c r="V123" s="72" t="s">
        <v>2649</v>
      </c>
      <c r="W123" s="68"/>
      <c r="X123" s="68"/>
      <c r="Y123" s="74" t="s">
        <v>3365</v>
      </c>
      <c r="Z123" s="74" t="s">
        <v>3986</v>
      </c>
    </row>
    <row r="124" spans="1:26" x14ac:dyDescent="0.25">
      <c r="A124" s="66" t="s">
        <v>1079</v>
      </c>
      <c r="B124" s="66" t="s">
        <v>1359</v>
      </c>
      <c r="C124" s="78"/>
      <c r="D124" s="79"/>
      <c r="E124" s="80"/>
      <c r="F124" s="81"/>
      <c r="G124" s="78"/>
      <c r="H124" s="77"/>
      <c r="I124" s="82"/>
      <c r="J124" s="82"/>
      <c r="K124" s="36"/>
      <c r="L124" s="85"/>
      <c r="M124" s="85"/>
      <c r="N124" s="84"/>
      <c r="O124" s="68" t="s">
        <v>250</v>
      </c>
      <c r="P124" s="70">
        <v>42390.207951388889</v>
      </c>
      <c r="Q124" s="68" t="s">
        <v>1514</v>
      </c>
      <c r="R124" s="68"/>
      <c r="S124" s="68"/>
      <c r="T124" s="68"/>
      <c r="U124" s="70">
        <v>42390.207951388889</v>
      </c>
      <c r="V124" s="72" t="s">
        <v>2649</v>
      </c>
      <c r="W124" s="68"/>
      <c r="X124" s="68"/>
      <c r="Y124" s="74" t="s">
        <v>3365</v>
      </c>
      <c r="Z124" s="74" t="s">
        <v>3986</v>
      </c>
    </row>
    <row r="125" spans="1:26" x14ac:dyDescent="0.25">
      <c r="A125" s="66" t="s">
        <v>1080</v>
      </c>
      <c r="B125" s="66" t="s">
        <v>1104</v>
      </c>
      <c r="C125" s="78"/>
      <c r="D125" s="79"/>
      <c r="E125" s="80"/>
      <c r="F125" s="81"/>
      <c r="G125" s="78"/>
      <c r="H125" s="77"/>
      <c r="I125" s="82"/>
      <c r="J125" s="82"/>
      <c r="K125" s="36"/>
      <c r="L125" s="85"/>
      <c r="M125" s="85"/>
      <c r="N125" s="84"/>
      <c r="O125" s="68" t="s">
        <v>250</v>
      </c>
      <c r="P125" s="70">
        <v>42390.279143518521</v>
      </c>
      <c r="Q125" s="68" t="s">
        <v>1515</v>
      </c>
      <c r="R125" s="72" t="s">
        <v>2139</v>
      </c>
      <c r="S125" s="68" t="s">
        <v>2381</v>
      </c>
      <c r="T125" s="68" t="s">
        <v>1104</v>
      </c>
      <c r="U125" s="70">
        <v>42390.279143518521</v>
      </c>
      <c r="V125" s="72" t="s">
        <v>2650</v>
      </c>
      <c r="W125" s="68"/>
      <c r="X125" s="68"/>
      <c r="Y125" s="74" t="s">
        <v>3366</v>
      </c>
      <c r="Z125" s="68"/>
    </row>
    <row r="126" spans="1:26" x14ac:dyDescent="0.25">
      <c r="A126" s="66" t="s">
        <v>1081</v>
      </c>
      <c r="B126" s="66" t="s">
        <v>1081</v>
      </c>
      <c r="C126" s="78"/>
      <c r="D126" s="79"/>
      <c r="E126" s="80"/>
      <c r="F126" s="81"/>
      <c r="G126" s="78"/>
      <c r="H126" s="77"/>
      <c r="I126" s="82"/>
      <c r="J126" s="82"/>
      <c r="K126" s="36"/>
      <c r="L126" s="85"/>
      <c r="M126" s="85"/>
      <c r="N126" s="84"/>
      <c r="O126" s="68" t="s">
        <v>179</v>
      </c>
      <c r="P126" s="70">
        <v>42390.40283564815</v>
      </c>
      <c r="Q126" s="68" t="s">
        <v>1516</v>
      </c>
      <c r="R126" s="68"/>
      <c r="S126" s="68"/>
      <c r="T126" s="68" t="s">
        <v>2464</v>
      </c>
      <c r="U126" s="70">
        <v>42390.40283564815</v>
      </c>
      <c r="V126" s="72" t="s">
        <v>2651</v>
      </c>
      <c r="W126" s="68">
        <v>28.539231300000001</v>
      </c>
      <c r="X126" s="68">
        <v>-81.2765883</v>
      </c>
      <c r="Y126" s="74" t="s">
        <v>3367</v>
      </c>
      <c r="Z126" s="68"/>
    </row>
    <row r="127" spans="1:26" x14ac:dyDescent="0.25">
      <c r="A127" s="66" t="s">
        <v>1082</v>
      </c>
      <c r="B127" s="66" t="s">
        <v>1082</v>
      </c>
      <c r="C127" s="78"/>
      <c r="D127" s="79"/>
      <c r="E127" s="80"/>
      <c r="F127" s="81"/>
      <c r="G127" s="78"/>
      <c r="H127" s="77"/>
      <c r="I127" s="82"/>
      <c r="J127" s="82"/>
      <c r="K127" s="36"/>
      <c r="L127" s="85"/>
      <c r="M127" s="85"/>
      <c r="N127" s="84"/>
      <c r="O127" s="68" t="s">
        <v>179</v>
      </c>
      <c r="P127" s="70">
        <v>42390.468171296299</v>
      </c>
      <c r="Q127" s="68" t="s">
        <v>1517</v>
      </c>
      <c r="R127" s="72" t="s">
        <v>2082</v>
      </c>
      <c r="S127" s="68" t="s">
        <v>2350</v>
      </c>
      <c r="T127" s="68" t="s">
        <v>2444</v>
      </c>
      <c r="U127" s="70">
        <v>42390.468171296299</v>
      </c>
      <c r="V127" s="72" t="s">
        <v>2652</v>
      </c>
      <c r="W127" s="68"/>
      <c r="X127" s="68"/>
      <c r="Y127" s="74" t="s">
        <v>3368</v>
      </c>
      <c r="Z127" s="68"/>
    </row>
    <row r="128" spans="1:26" x14ac:dyDescent="0.25">
      <c r="A128" s="66" t="s">
        <v>1083</v>
      </c>
      <c r="B128" s="66" t="s">
        <v>1360</v>
      </c>
      <c r="C128" s="78"/>
      <c r="D128" s="79"/>
      <c r="E128" s="80"/>
      <c r="F128" s="81"/>
      <c r="G128" s="78"/>
      <c r="H128" s="77"/>
      <c r="I128" s="82"/>
      <c r="J128" s="82"/>
      <c r="K128" s="36"/>
      <c r="L128" s="85"/>
      <c r="M128" s="85"/>
      <c r="N128" s="84"/>
      <c r="O128" s="68" t="s">
        <v>250</v>
      </c>
      <c r="P128" s="70">
        <v>42390.533067129632</v>
      </c>
      <c r="Q128" s="68" t="s">
        <v>1518</v>
      </c>
      <c r="R128" s="68"/>
      <c r="S128" s="68"/>
      <c r="T128" s="68"/>
      <c r="U128" s="70">
        <v>42390.533067129632</v>
      </c>
      <c r="V128" s="72" t="s">
        <v>2653</v>
      </c>
      <c r="W128" s="68"/>
      <c r="X128" s="68"/>
      <c r="Y128" s="74" t="s">
        <v>3369</v>
      </c>
      <c r="Z128" s="68"/>
    </row>
    <row r="129" spans="1:26" x14ac:dyDescent="0.25">
      <c r="A129" s="66" t="s">
        <v>1083</v>
      </c>
      <c r="B129" s="66" t="s">
        <v>1361</v>
      </c>
      <c r="C129" s="78"/>
      <c r="D129" s="79"/>
      <c r="E129" s="80"/>
      <c r="F129" s="81"/>
      <c r="G129" s="78"/>
      <c r="H129" s="77"/>
      <c r="I129" s="82"/>
      <c r="J129" s="82"/>
      <c r="K129" s="36"/>
      <c r="L129" s="85"/>
      <c r="M129" s="85"/>
      <c r="N129" s="84"/>
      <c r="O129" s="68" t="s">
        <v>250</v>
      </c>
      <c r="P129" s="70">
        <v>42390.533275462964</v>
      </c>
      <c r="Q129" s="68" t="s">
        <v>1519</v>
      </c>
      <c r="R129" s="68"/>
      <c r="S129" s="68"/>
      <c r="T129" s="68"/>
      <c r="U129" s="70">
        <v>42390.533275462964</v>
      </c>
      <c r="V129" s="72" t="s">
        <v>2654</v>
      </c>
      <c r="W129" s="68"/>
      <c r="X129" s="68"/>
      <c r="Y129" s="74" t="s">
        <v>3370</v>
      </c>
      <c r="Z129" s="68"/>
    </row>
    <row r="130" spans="1:26" x14ac:dyDescent="0.25">
      <c r="A130" s="66" t="s">
        <v>1084</v>
      </c>
      <c r="B130" s="66" t="s">
        <v>1361</v>
      </c>
      <c r="C130" s="78"/>
      <c r="D130" s="79"/>
      <c r="E130" s="80"/>
      <c r="F130" s="81"/>
      <c r="G130" s="78"/>
      <c r="H130" s="77"/>
      <c r="I130" s="82"/>
      <c r="J130" s="82"/>
      <c r="K130" s="36"/>
      <c r="L130" s="85"/>
      <c r="M130" s="85"/>
      <c r="N130" s="84"/>
      <c r="O130" s="68" t="s">
        <v>250</v>
      </c>
      <c r="P130" s="70">
        <v>42390.541446759256</v>
      </c>
      <c r="Q130" s="68" t="s">
        <v>1520</v>
      </c>
      <c r="R130" s="68"/>
      <c r="S130" s="68"/>
      <c r="T130" s="68"/>
      <c r="U130" s="70">
        <v>42390.541446759256</v>
      </c>
      <c r="V130" s="72" t="s">
        <v>2655</v>
      </c>
      <c r="W130" s="68"/>
      <c r="X130" s="68"/>
      <c r="Y130" s="74" t="s">
        <v>3371</v>
      </c>
      <c r="Z130" s="68"/>
    </row>
    <row r="131" spans="1:26" x14ac:dyDescent="0.25">
      <c r="A131" s="66" t="s">
        <v>1084</v>
      </c>
      <c r="B131" s="66" t="s">
        <v>1361</v>
      </c>
      <c r="C131" s="78"/>
      <c r="D131" s="79"/>
      <c r="E131" s="80"/>
      <c r="F131" s="81"/>
      <c r="G131" s="78"/>
      <c r="H131" s="77"/>
      <c r="I131" s="82"/>
      <c r="J131" s="82"/>
      <c r="K131" s="36"/>
      <c r="L131" s="85"/>
      <c r="M131" s="85"/>
      <c r="N131" s="84"/>
      <c r="O131" s="68" t="s">
        <v>250</v>
      </c>
      <c r="P131" s="70">
        <v>42390.541585648149</v>
      </c>
      <c r="Q131" s="68" t="s">
        <v>1521</v>
      </c>
      <c r="R131" s="68"/>
      <c r="S131" s="68"/>
      <c r="T131" s="68"/>
      <c r="U131" s="70">
        <v>42390.541585648149</v>
      </c>
      <c r="V131" s="72" t="s">
        <v>2656</v>
      </c>
      <c r="W131" s="68"/>
      <c r="X131" s="68"/>
      <c r="Y131" s="74" t="s">
        <v>3372</v>
      </c>
      <c r="Z131" s="68"/>
    </row>
    <row r="132" spans="1:26" x14ac:dyDescent="0.25">
      <c r="A132" s="66" t="s">
        <v>1083</v>
      </c>
      <c r="B132" s="66" t="s">
        <v>1084</v>
      </c>
      <c r="C132" s="78"/>
      <c r="D132" s="79"/>
      <c r="E132" s="80"/>
      <c r="F132" s="81"/>
      <c r="G132" s="78"/>
      <c r="H132" s="77"/>
      <c r="I132" s="82"/>
      <c r="J132" s="82"/>
      <c r="K132" s="36"/>
      <c r="L132" s="85"/>
      <c r="M132" s="85"/>
      <c r="N132" s="84"/>
      <c r="O132" s="68" t="s">
        <v>250</v>
      </c>
      <c r="P132" s="70">
        <v>42390.533275462964</v>
      </c>
      <c r="Q132" s="68" t="s">
        <v>1519</v>
      </c>
      <c r="R132" s="68"/>
      <c r="S132" s="68"/>
      <c r="T132" s="68"/>
      <c r="U132" s="70">
        <v>42390.533275462964</v>
      </c>
      <c r="V132" s="72" t="s">
        <v>2654</v>
      </c>
      <c r="W132" s="68"/>
      <c r="X132" s="68"/>
      <c r="Y132" s="74" t="s">
        <v>3370</v>
      </c>
      <c r="Z132" s="68"/>
    </row>
    <row r="133" spans="1:26" x14ac:dyDescent="0.25">
      <c r="A133" s="66" t="s">
        <v>1084</v>
      </c>
      <c r="B133" s="66" t="s">
        <v>1083</v>
      </c>
      <c r="C133" s="78"/>
      <c r="D133" s="79"/>
      <c r="E133" s="80"/>
      <c r="F133" s="81"/>
      <c r="G133" s="78"/>
      <c r="H133" s="77"/>
      <c r="I133" s="82"/>
      <c r="J133" s="82"/>
      <c r="K133" s="36"/>
      <c r="L133" s="85"/>
      <c r="M133" s="85"/>
      <c r="N133" s="84"/>
      <c r="O133" s="68" t="s">
        <v>250</v>
      </c>
      <c r="P133" s="70">
        <v>42390.541446759256</v>
      </c>
      <c r="Q133" s="68" t="s">
        <v>1520</v>
      </c>
      <c r="R133" s="68"/>
      <c r="S133" s="68"/>
      <c r="T133" s="68"/>
      <c r="U133" s="70">
        <v>42390.541446759256</v>
      </c>
      <c r="V133" s="72" t="s">
        <v>2655</v>
      </c>
      <c r="W133" s="68"/>
      <c r="X133" s="68"/>
      <c r="Y133" s="74" t="s">
        <v>3371</v>
      </c>
      <c r="Z133" s="68"/>
    </row>
    <row r="134" spans="1:26" x14ac:dyDescent="0.25">
      <c r="A134" s="66" t="s">
        <v>1084</v>
      </c>
      <c r="B134" s="66" t="s">
        <v>1083</v>
      </c>
      <c r="C134" s="78"/>
      <c r="D134" s="79"/>
      <c r="E134" s="80"/>
      <c r="F134" s="81"/>
      <c r="G134" s="78"/>
      <c r="H134" s="77"/>
      <c r="I134" s="82"/>
      <c r="J134" s="82"/>
      <c r="K134" s="36"/>
      <c r="L134" s="85"/>
      <c r="M134" s="85"/>
      <c r="N134" s="84"/>
      <c r="O134" s="68" t="s">
        <v>250</v>
      </c>
      <c r="P134" s="70">
        <v>42390.541585648149</v>
      </c>
      <c r="Q134" s="68" t="s">
        <v>1521</v>
      </c>
      <c r="R134" s="68"/>
      <c r="S134" s="68"/>
      <c r="T134" s="68"/>
      <c r="U134" s="70">
        <v>42390.541585648149</v>
      </c>
      <c r="V134" s="72" t="s">
        <v>2656</v>
      </c>
      <c r="W134" s="68"/>
      <c r="X134" s="68"/>
      <c r="Y134" s="74" t="s">
        <v>3372</v>
      </c>
      <c r="Z134" s="68"/>
    </row>
    <row r="135" spans="1:26" x14ac:dyDescent="0.25">
      <c r="A135" s="66" t="s">
        <v>1085</v>
      </c>
      <c r="B135" s="66" t="s">
        <v>1085</v>
      </c>
      <c r="C135" s="78"/>
      <c r="D135" s="79"/>
      <c r="E135" s="80"/>
      <c r="F135" s="81"/>
      <c r="G135" s="78"/>
      <c r="H135" s="77"/>
      <c r="I135" s="82"/>
      <c r="J135" s="82"/>
      <c r="K135" s="36"/>
      <c r="L135" s="85"/>
      <c r="M135" s="85"/>
      <c r="N135" s="84"/>
      <c r="O135" s="68" t="s">
        <v>179</v>
      </c>
      <c r="P135" s="70">
        <v>42389.050844907404</v>
      </c>
      <c r="Q135" s="68" t="s">
        <v>1522</v>
      </c>
      <c r="R135" s="72" t="s">
        <v>2140</v>
      </c>
      <c r="S135" s="68" t="s">
        <v>362</v>
      </c>
      <c r="T135" s="68"/>
      <c r="U135" s="70">
        <v>42389.050844907404</v>
      </c>
      <c r="V135" s="72" t="s">
        <v>2657</v>
      </c>
      <c r="W135" s="68">
        <v>30.766937519999999</v>
      </c>
      <c r="X135" s="68">
        <v>-88.093346210000007</v>
      </c>
      <c r="Y135" s="74" t="s">
        <v>3373</v>
      </c>
      <c r="Z135" s="68"/>
    </row>
    <row r="136" spans="1:26" x14ac:dyDescent="0.25">
      <c r="A136" s="66" t="s">
        <v>1085</v>
      </c>
      <c r="B136" s="66" t="s">
        <v>1085</v>
      </c>
      <c r="C136" s="78"/>
      <c r="D136" s="79"/>
      <c r="E136" s="80"/>
      <c r="F136" s="81"/>
      <c r="G136" s="78"/>
      <c r="H136" s="77"/>
      <c r="I136" s="82"/>
      <c r="J136" s="82"/>
      <c r="K136" s="36"/>
      <c r="L136" s="85"/>
      <c r="M136" s="85"/>
      <c r="N136" s="84"/>
      <c r="O136" s="68" t="s">
        <v>179</v>
      </c>
      <c r="P136" s="70">
        <v>42390.563391203701</v>
      </c>
      <c r="Q136" s="68" t="s">
        <v>1523</v>
      </c>
      <c r="R136" s="72" t="s">
        <v>2141</v>
      </c>
      <c r="S136" s="68" t="s">
        <v>362</v>
      </c>
      <c r="T136" s="68"/>
      <c r="U136" s="70">
        <v>42390.563391203701</v>
      </c>
      <c r="V136" s="72" t="s">
        <v>2658</v>
      </c>
      <c r="W136" s="68">
        <v>30.766937519999999</v>
      </c>
      <c r="X136" s="68">
        <v>-88.093346210000007</v>
      </c>
      <c r="Y136" s="74" t="s">
        <v>3374</v>
      </c>
      <c r="Z136" s="68"/>
    </row>
    <row r="137" spans="1:26" x14ac:dyDescent="0.25">
      <c r="A137" s="66" t="s">
        <v>1086</v>
      </c>
      <c r="B137" s="66" t="s">
        <v>1086</v>
      </c>
      <c r="C137" s="78"/>
      <c r="D137" s="79"/>
      <c r="E137" s="80"/>
      <c r="F137" s="81"/>
      <c r="G137" s="78"/>
      <c r="H137" s="77"/>
      <c r="I137" s="82"/>
      <c r="J137" s="82"/>
      <c r="K137" s="36"/>
      <c r="L137" s="85"/>
      <c r="M137" s="85"/>
      <c r="N137" s="84"/>
      <c r="O137" s="68" t="s">
        <v>179</v>
      </c>
      <c r="P137" s="70">
        <v>42390.572789351849</v>
      </c>
      <c r="Q137" s="68" t="s">
        <v>1524</v>
      </c>
      <c r="R137" s="72" t="s">
        <v>2098</v>
      </c>
      <c r="S137" s="68" t="s">
        <v>2350</v>
      </c>
      <c r="T137" s="68" t="s">
        <v>2450</v>
      </c>
      <c r="U137" s="70">
        <v>42390.572789351849</v>
      </c>
      <c r="V137" s="72" t="s">
        <v>2659</v>
      </c>
      <c r="W137" s="68"/>
      <c r="X137" s="68"/>
      <c r="Y137" s="74" t="s">
        <v>3375</v>
      </c>
      <c r="Z137" s="68"/>
    </row>
    <row r="138" spans="1:26" x14ac:dyDescent="0.25">
      <c r="A138" s="66" t="s">
        <v>1087</v>
      </c>
      <c r="B138" s="66" t="s">
        <v>1087</v>
      </c>
      <c r="C138" s="78"/>
      <c r="D138" s="79"/>
      <c r="E138" s="80"/>
      <c r="F138" s="81"/>
      <c r="G138" s="78"/>
      <c r="H138" s="77"/>
      <c r="I138" s="82"/>
      <c r="J138" s="82"/>
      <c r="K138" s="36"/>
      <c r="L138" s="85"/>
      <c r="M138" s="85"/>
      <c r="N138" s="84"/>
      <c r="O138" s="68" t="s">
        <v>179</v>
      </c>
      <c r="P138" s="70">
        <v>42390.575752314813</v>
      </c>
      <c r="Q138" s="68" t="s">
        <v>1525</v>
      </c>
      <c r="R138" s="72" t="s">
        <v>2099</v>
      </c>
      <c r="S138" s="68" t="s">
        <v>361</v>
      </c>
      <c r="T138" s="68" t="s">
        <v>2451</v>
      </c>
      <c r="U138" s="70">
        <v>42390.575752314813</v>
      </c>
      <c r="V138" s="72" t="s">
        <v>2660</v>
      </c>
      <c r="W138" s="68"/>
      <c r="X138" s="68"/>
      <c r="Y138" s="74" t="s">
        <v>3376</v>
      </c>
      <c r="Z138" s="68"/>
    </row>
    <row r="139" spans="1:26" x14ac:dyDescent="0.25">
      <c r="A139" s="66" t="s">
        <v>193</v>
      </c>
      <c r="B139" s="66" t="s">
        <v>193</v>
      </c>
      <c r="C139" s="78"/>
      <c r="D139" s="79"/>
      <c r="E139" s="80"/>
      <c r="F139" s="81"/>
      <c r="G139" s="78"/>
      <c r="H139" s="77"/>
      <c r="I139" s="82"/>
      <c r="J139" s="82"/>
      <c r="K139" s="36"/>
      <c r="L139" s="85"/>
      <c r="M139" s="85"/>
      <c r="N139" s="84"/>
      <c r="O139" s="68" t="s">
        <v>179</v>
      </c>
      <c r="P139" s="70">
        <v>42390.611944444441</v>
      </c>
      <c r="Q139" s="68" t="s">
        <v>256</v>
      </c>
      <c r="R139" s="72" t="s">
        <v>316</v>
      </c>
      <c r="S139" s="68" t="s">
        <v>345</v>
      </c>
      <c r="T139" s="68"/>
      <c r="U139" s="70">
        <v>42390.611944444441</v>
      </c>
      <c r="V139" s="72" t="s">
        <v>380</v>
      </c>
      <c r="W139" s="68"/>
      <c r="X139" s="68"/>
      <c r="Y139" s="74" t="s">
        <v>448</v>
      </c>
      <c r="Z139" s="68"/>
    </row>
    <row r="140" spans="1:26" x14ac:dyDescent="0.25">
      <c r="A140" s="66" t="s">
        <v>1088</v>
      </c>
      <c r="B140" s="66" t="s">
        <v>1088</v>
      </c>
      <c r="C140" s="78"/>
      <c r="D140" s="79"/>
      <c r="E140" s="80"/>
      <c r="F140" s="81"/>
      <c r="G140" s="78"/>
      <c r="H140" s="77"/>
      <c r="I140" s="82"/>
      <c r="J140" s="82"/>
      <c r="K140" s="36"/>
      <c r="L140" s="85"/>
      <c r="M140" s="85"/>
      <c r="N140" s="84"/>
      <c r="O140" s="68" t="s">
        <v>179</v>
      </c>
      <c r="P140" s="70">
        <v>42390.692777777775</v>
      </c>
      <c r="Q140" s="68" t="s">
        <v>1526</v>
      </c>
      <c r="R140" s="72" t="s">
        <v>2142</v>
      </c>
      <c r="S140" s="68" t="s">
        <v>2382</v>
      </c>
      <c r="T140" s="68"/>
      <c r="U140" s="70">
        <v>42390.692777777775</v>
      </c>
      <c r="V140" s="72" t="s">
        <v>2661</v>
      </c>
      <c r="W140" s="68"/>
      <c r="X140" s="68"/>
      <c r="Y140" s="74" t="s">
        <v>3377</v>
      </c>
      <c r="Z140" s="68"/>
    </row>
    <row r="141" spans="1:26" x14ac:dyDescent="0.25">
      <c r="A141" s="66" t="s">
        <v>1089</v>
      </c>
      <c r="B141" s="66" t="s">
        <v>1089</v>
      </c>
      <c r="C141" s="78"/>
      <c r="D141" s="79"/>
      <c r="E141" s="80"/>
      <c r="F141" s="81"/>
      <c r="G141" s="78"/>
      <c r="H141" s="77"/>
      <c r="I141" s="82"/>
      <c r="J141" s="82"/>
      <c r="K141" s="36"/>
      <c r="L141" s="85"/>
      <c r="M141" s="85"/>
      <c r="N141" s="84"/>
      <c r="O141" s="68" t="s">
        <v>179</v>
      </c>
      <c r="P141" s="70">
        <v>42390.694502314815</v>
      </c>
      <c r="Q141" s="68" t="s">
        <v>1527</v>
      </c>
      <c r="R141" s="68"/>
      <c r="S141" s="68"/>
      <c r="T141" s="68"/>
      <c r="U141" s="70">
        <v>42390.694502314815</v>
      </c>
      <c r="V141" s="72" t="s">
        <v>2662</v>
      </c>
      <c r="W141" s="68"/>
      <c r="X141" s="68"/>
      <c r="Y141" s="74" t="s">
        <v>3378</v>
      </c>
      <c r="Z141" s="68"/>
    </row>
    <row r="142" spans="1:26" x14ac:dyDescent="0.25">
      <c r="A142" s="66" t="s">
        <v>1090</v>
      </c>
      <c r="B142" s="66" t="s">
        <v>1362</v>
      </c>
      <c r="C142" s="78"/>
      <c r="D142" s="79"/>
      <c r="E142" s="80"/>
      <c r="F142" s="81"/>
      <c r="G142" s="78"/>
      <c r="H142" s="77"/>
      <c r="I142" s="82"/>
      <c r="J142" s="82"/>
      <c r="K142" s="36"/>
      <c r="L142" s="85"/>
      <c r="M142" s="85"/>
      <c r="N142" s="84"/>
      <c r="O142" s="68" t="s">
        <v>251</v>
      </c>
      <c r="P142" s="70">
        <v>42390.696423611109</v>
      </c>
      <c r="Q142" s="68" t="s">
        <v>1528</v>
      </c>
      <c r="R142" s="68"/>
      <c r="S142" s="68"/>
      <c r="T142" s="68"/>
      <c r="U142" s="70">
        <v>42390.696423611109</v>
      </c>
      <c r="V142" s="72" t="s">
        <v>2663</v>
      </c>
      <c r="W142" s="68"/>
      <c r="X142" s="68"/>
      <c r="Y142" s="74" t="s">
        <v>3379</v>
      </c>
      <c r="Z142" s="74" t="s">
        <v>3987</v>
      </c>
    </row>
    <row r="143" spans="1:26" x14ac:dyDescent="0.25">
      <c r="A143" s="66" t="s">
        <v>1090</v>
      </c>
      <c r="B143" s="66" t="s">
        <v>1090</v>
      </c>
      <c r="C143" s="78"/>
      <c r="D143" s="79"/>
      <c r="E143" s="80"/>
      <c r="F143" s="81"/>
      <c r="G143" s="78"/>
      <c r="H143" s="77"/>
      <c r="I143" s="82"/>
      <c r="J143" s="82"/>
      <c r="K143" s="36"/>
      <c r="L143" s="85"/>
      <c r="M143" s="85"/>
      <c r="N143" s="84"/>
      <c r="O143" s="68" t="s">
        <v>179</v>
      </c>
      <c r="P143" s="70">
        <v>42390.703668981485</v>
      </c>
      <c r="Q143" s="68" t="s">
        <v>1529</v>
      </c>
      <c r="R143" s="68"/>
      <c r="S143" s="68"/>
      <c r="T143" s="68"/>
      <c r="U143" s="70">
        <v>42390.703668981485</v>
      </c>
      <c r="V143" s="72" t="s">
        <v>2664</v>
      </c>
      <c r="W143" s="68"/>
      <c r="X143" s="68"/>
      <c r="Y143" s="74" t="s">
        <v>3380</v>
      </c>
      <c r="Z143" s="68"/>
    </row>
    <row r="144" spans="1:26" x14ac:dyDescent="0.25">
      <c r="A144" s="66" t="s">
        <v>1091</v>
      </c>
      <c r="B144" s="66" t="s">
        <v>220</v>
      </c>
      <c r="C144" s="78"/>
      <c r="D144" s="79"/>
      <c r="E144" s="80"/>
      <c r="F144" s="81"/>
      <c r="G144" s="78"/>
      <c r="H144" s="77"/>
      <c r="I144" s="82"/>
      <c r="J144" s="82"/>
      <c r="K144" s="36"/>
      <c r="L144" s="85"/>
      <c r="M144" s="85"/>
      <c r="N144" s="84"/>
      <c r="O144" s="68" t="s">
        <v>250</v>
      </c>
      <c r="P144" s="70">
        <v>42390.807037037041</v>
      </c>
      <c r="Q144" s="68" t="s">
        <v>1530</v>
      </c>
      <c r="R144" s="72" t="s">
        <v>2143</v>
      </c>
      <c r="S144" s="68" t="s">
        <v>2383</v>
      </c>
      <c r="T144" s="68" t="s">
        <v>2465</v>
      </c>
      <c r="U144" s="70">
        <v>42390.807037037041</v>
      </c>
      <c r="V144" s="72" t="s">
        <v>2665</v>
      </c>
      <c r="W144" s="68"/>
      <c r="X144" s="68"/>
      <c r="Y144" s="74" t="s">
        <v>3381</v>
      </c>
      <c r="Z144" s="68"/>
    </row>
    <row r="145" spans="1:26" x14ac:dyDescent="0.25">
      <c r="A145" s="66" t="s">
        <v>1092</v>
      </c>
      <c r="B145" s="66" t="s">
        <v>1092</v>
      </c>
      <c r="C145" s="78"/>
      <c r="D145" s="79"/>
      <c r="E145" s="80"/>
      <c r="F145" s="81"/>
      <c r="G145" s="78"/>
      <c r="H145" s="77"/>
      <c r="I145" s="82"/>
      <c r="J145" s="82"/>
      <c r="K145" s="36"/>
      <c r="L145" s="85"/>
      <c r="M145" s="85"/>
      <c r="N145" s="84"/>
      <c r="O145" s="68" t="s">
        <v>179</v>
      </c>
      <c r="P145" s="70">
        <v>42390.809803240743</v>
      </c>
      <c r="Q145" s="68" t="s">
        <v>1531</v>
      </c>
      <c r="R145" s="72" t="s">
        <v>2144</v>
      </c>
      <c r="S145" s="68" t="s">
        <v>2384</v>
      </c>
      <c r="T145" s="68"/>
      <c r="U145" s="70">
        <v>42390.809803240743</v>
      </c>
      <c r="V145" s="72" t="s">
        <v>2666</v>
      </c>
      <c r="W145" s="68"/>
      <c r="X145" s="68"/>
      <c r="Y145" s="74" t="s">
        <v>3382</v>
      </c>
      <c r="Z145" s="68"/>
    </row>
    <row r="146" spans="1:26" x14ac:dyDescent="0.25">
      <c r="A146" s="66" t="s">
        <v>1093</v>
      </c>
      <c r="B146" s="66" t="s">
        <v>1093</v>
      </c>
      <c r="C146" s="78"/>
      <c r="D146" s="79"/>
      <c r="E146" s="80"/>
      <c r="F146" s="81"/>
      <c r="G146" s="78"/>
      <c r="H146" s="77"/>
      <c r="I146" s="82"/>
      <c r="J146" s="82"/>
      <c r="K146" s="36"/>
      <c r="L146" s="85"/>
      <c r="M146" s="85"/>
      <c r="N146" s="84"/>
      <c r="O146" s="68" t="s">
        <v>179</v>
      </c>
      <c r="P146" s="70">
        <v>42390.810162037036</v>
      </c>
      <c r="Q146" s="68" t="s">
        <v>1532</v>
      </c>
      <c r="R146" s="72" t="s">
        <v>2145</v>
      </c>
      <c r="S146" s="68" t="s">
        <v>2384</v>
      </c>
      <c r="T146" s="68"/>
      <c r="U146" s="70">
        <v>42390.810162037036</v>
      </c>
      <c r="V146" s="72" t="s">
        <v>2667</v>
      </c>
      <c r="W146" s="68"/>
      <c r="X146" s="68"/>
      <c r="Y146" s="74" t="s">
        <v>3383</v>
      </c>
      <c r="Z146" s="68"/>
    </row>
    <row r="147" spans="1:26" x14ac:dyDescent="0.25">
      <c r="A147" s="66" t="s">
        <v>1094</v>
      </c>
      <c r="B147" s="66" t="s">
        <v>1094</v>
      </c>
      <c r="C147" s="78"/>
      <c r="D147" s="79"/>
      <c r="E147" s="80"/>
      <c r="F147" s="81"/>
      <c r="G147" s="78"/>
      <c r="H147" s="77"/>
      <c r="I147" s="82"/>
      <c r="J147" s="82"/>
      <c r="K147" s="36"/>
      <c r="L147" s="85"/>
      <c r="M147" s="85"/>
      <c r="N147" s="84"/>
      <c r="O147" s="68" t="s">
        <v>179</v>
      </c>
      <c r="P147" s="70">
        <v>42390.822916666664</v>
      </c>
      <c r="Q147" s="68" t="s">
        <v>1533</v>
      </c>
      <c r="R147" s="72" t="s">
        <v>2146</v>
      </c>
      <c r="S147" s="68" t="s">
        <v>2384</v>
      </c>
      <c r="T147" s="68"/>
      <c r="U147" s="70">
        <v>42390.822916666664</v>
      </c>
      <c r="V147" s="72" t="s">
        <v>2668</v>
      </c>
      <c r="W147" s="68"/>
      <c r="X147" s="68"/>
      <c r="Y147" s="74" t="s">
        <v>3384</v>
      </c>
      <c r="Z147" s="68"/>
    </row>
    <row r="148" spans="1:26" x14ac:dyDescent="0.25">
      <c r="A148" s="66" t="s">
        <v>1095</v>
      </c>
      <c r="B148" s="66" t="s">
        <v>1095</v>
      </c>
      <c r="C148" s="78"/>
      <c r="D148" s="79"/>
      <c r="E148" s="80"/>
      <c r="F148" s="81"/>
      <c r="G148" s="78"/>
      <c r="H148" s="77"/>
      <c r="I148" s="82"/>
      <c r="J148" s="82"/>
      <c r="K148" s="36"/>
      <c r="L148" s="85"/>
      <c r="M148" s="85"/>
      <c r="N148" s="84"/>
      <c r="O148" s="68" t="s">
        <v>179</v>
      </c>
      <c r="P148" s="70">
        <v>42390.832488425927</v>
      </c>
      <c r="Q148" s="68" t="s">
        <v>1534</v>
      </c>
      <c r="R148" s="72" t="s">
        <v>2147</v>
      </c>
      <c r="S148" s="68" t="s">
        <v>2385</v>
      </c>
      <c r="T148" s="68" t="s">
        <v>2466</v>
      </c>
      <c r="U148" s="70">
        <v>42390.832488425927</v>
      </c>
      <c r="V148" s="72" t="s">
        <v>2669</v>
      </c>
      <c r="W148" s="68">
        <v>30.771623399999999</v>
      </c>
      <c r="X148" s="68">
        <v>-88.074025899999995</v>
      </c>
      <c r="Y148" s="74" t="s">
        <v>3385</v>
      </c>
      <c r="Z148" s="68"/>
    </row>
    <row r="149" spans="1:26" x14ac:dyDescent="0.25">
      <c r="A149" s="66" t="s">
        <v>1096</v>
      </c>
      <c r="B149" s="66" t="s">
        <v>1363</v>
      </c>
      <c r="C149" s="78"/>
      <c r="D149" s="79"/>
      <c r="E149" s="80"/>
      <c r="F149" s="81"/>
      <c r="G149" s="78"/>
      <c r="H149" s="77"/>
      <c r="I149" s="82"/>
      <c r="J149" s="82"/>
      <c r="K149" s="36"/>
      <c r="L149" s="85"/>
      <c r="M149" s="85"/>
      <c r="N149" s="84"/>
      <c r="O149" s="68" t="s">
        <v>251</v>
      </c>
      <c r="P149" s="70">
        <v>42390.844571759262</v>
      </c>
      <c r="Q149" s="68" t="s">
        <v>1535</v>
      </c>
      <c r="R149" s="68"/>
      <c r="S149" s="68"/>
      <c r="T149" s="68"/>
      <c r="U149" s="70">
        <v>42390.844571759262</v>
      </c>
      <c r="V149" s="72" t="s">
        <v>2670</v>
      </c>
      <c r="W149" s="68"/>
      <c r="X149" s="68"/>
      <c r="Y149" s="74" t="s">
        <v>3386</v>
      </c>
      <c r="Z149" s="74" t="s">
        <v>3988</v>
      </c>
    </row>
    <row r="150" spans="1:26" x14ac:dyDescent="0.25">
      <c r="A150" s="66" t="s">
        <v>1097</v>
      </c>
      <c r="B150" s="66" t="s">
        <v>1364</v>
      </c>
      <c r="C150" s="78"/>
      <c r="D150" s="79"/>
      <c r="E150" s="80"/>
      <c r="F150" s="81"/>
      <c r="G150" s="78"/>
      <c r="H150" s="77"/>
      <c r="I150" s="82"/>
      <c r="J150" s="82"/>
      <c r="K150" s="36"/>
      <c r="L150" s="85"/>
      <c r="M150" s="85"/>
      <c r="N150" s="84"/>
      <c r="O150" s="68" t="s">
        <v>250</v>
      </c>
      <c r="P150" s="70">
        <v>42390.85015046296</v>
      </c>
      <c r="Q150" s="68" t="s">
        <v>1536</v>
      </c>
      <c r="R150" s="68"/>
      <c r="S150" s="68"/>
      <c r="T150" s="68"/>
      <c r="U150" s="70">
        <v>42390.85015046296</v>
      </c>
      <c r="V150" s="72" t="s">
        <v>2671</v>
      </c>
      <c r="W150" s="68"/>
      <c r="X150" s="68"/>
      <c r="Y150" s="74" t="s">
        <v>3387</v>
      </c>
      <c r="Z150" s="74" t="s">
        <v>3989</v>
      </c>
    </row>
    <row r="151" spans="1:26" x14ac:dyDescent="0.25">
      <c r="A151" s="66" t="s">
        <v>1098</v>
      </c>
      <c r="B151" s="66" t="s">
        <v>1098</v>
      </c>
      <c r="C151" s="78"/>
      <c r="D151" s="79"/>
      <c r="E151" s="80"/>
      <c r="F151" s="81"/>
      <c r="G151" s="78"/>
      <c r="H151" s="77"/>
      <c r="I151" s="82"/>
      <c r="J151" s="82"/>
      <c r="K151" s="36"/>
      <c r="L151" s="85"/>
      <c r="M151" s="85"/>
      <c r="N151" s="84"/>
      <c r="O151" s="68" t="s">
        <v>179</v>
      </c>
      <c r="P151" s="70">
        <v>42390.934652777774</v>
      </c>
      <c r="Q151" s="68" t="s">
        <v>1537</v>
      </c>
      <c r="R151" s="72" t="s">
        <v>2148</v>
      </c>
      <c r="S151" s="68" t="s">
        <v>2354</v>
      </c>
      <c r="T151" s="68" t="s">
        <v>2467</v>
      </c>
      <c r="U151" s="70">
        <v>42390.934652777774</v>
      </c>
      <c r="V151" s="72" t="s">
        <v>2672</v>
      </c>
      <c r="W151" s="68"/>
      <c r="X151" s="68"/>
      <c r="Y151" s="74" t="s">
        <v>3388</v>
      </c>
      <c r="Z151" s="68"/>
    </row>
    <row r="152" spans="1:26" x14ac:dyDescent="0.25">
      <c r="A152" s="66" t="s">
        <v>1099</v>
      </c>
      <c r="B152" s="66" t="s">
        <v>1356</v>
      </c>
      <c r="C152" s="78"/>
      <c r="D152" s="79"/>
      <c r="E152" s="80"/>
      <c r="F152" s="81"/>
      <c r="G152" s="78"/>
      <c r="H152" s="77"/>
      <c r="I152" s="82"/>
      <c r="J152" s="82"/>
      <c r="K152" s="36"/>
      <c r="L152" s="85"/>
      <c r="M152" s="85"/>
      <c r="N152" s="84"/>
      <c r="O152" s="68" t="s">
        <v>250</v>
      </c>
      <c r="P152" s="70">
        <v>42390.939328703702</v>
      </c>
      <c r="Q152" s="68" t="s">
        <v>1538</v>
      </c>
      <c r="R152" s="72" t="s">
        <v>2133</v>
      </c>
      <c r="S152" s="68" t="s">
        <v>2378</v>
      </c>
      <c r="T152" s="68"/>
      <c r="U152" s="70">
        <v>42390.939328703702</v>
      </c>
      <c r="V152" s="72" t="s">
        <v>2673</v>
      </c>
      <c r="W152" s="68"/>
      <c r="X152" s="68"/>
      <c r="Y152" s="74" t="s">
        <v>3389</v>
      </c>
      <c r="Z152" s="68"/>
    </row>
    <row r="153" spans="1:26" x14ac:dyDescent="0.25">
      <c r="A153" s="66" t="s">
        <v>1099</v>
      </c>
      <c r="B153" s="66" t="s">
        <v>245</v>
      </c>
      <c r="C153" s="78"/>
      <c r="D153" s="79"/>
      <c r="E153" s="80"/>
      <c r="F153" s="81"/>
      <c r="G153" s="78"/>
      <c r="H153" s="77"/>
      <c r="I153" s="82"/>
      <c r="J153" s="82"/>
      <c r="K153" s="36"/>
      <c r="L153" s="85"/>
      <c r="M153" s="85"/>
      <c r="N153" s="84"/>
      <c r="O153" s="68" t="s">
        <v>250</v>
      </c>
      <c r="P153" s="70">
        <v>42390.939328703702</v>
      </c>
      <c r="Q153" s="68" t="s">
        <v>1538</v>
      </c>
      <c r="R153" s="72" t="s">
        <v>2133</v>
      </c>
      <c r="S153" s="68" t="s">
        <v>2378</v>
      </c>
      <c r="T153" s="68"/>
      <c r="U153" s="70">
        <v>42390.939328703702</v>
      </c>
      <c r="V153" s="72" t="s">
        <v>2673</v>
      </c>
      <c r="W153" s="68"/>
      <c r="X153" s="68"/>
      <c r="Y153" s="74" t="s">
        <v>3389</v>
      </c>
      <c r="Z153" s="68"/>
    </row>
    <row r="154" spans="1:26" x14ac:dyDescent="0.25">
      <c r="A154" s="66" t="s">
        <v>1100</v>
      </c>
      <c r="B154" s="66" t="s">
        <v>220</v>
      </c>
      <c r="C154" s="78"/>
      <c r="D154" s="79"/>
      <c r="E154" s="80"/>
      <c r="F154" s="81"/>
      <c r="G154" s="78"/>
      <c r="H154" s="77"/>
      <c r="I154" s="82"/>
      <c r="J154" s="82"/>
      <c r="K154" s="36"/>
      <c r="L154" s="85"/>
      <c r="M154" s="85"/>
      <c r="N154" s="84"/>
      <c r="O154" s="68" t="s">
        <v>250</v>
      </c>
      <c r="P154" s="70">
        <v>42390.94127314815</v>
      </c>
      <c r="Q154" s="68" t="s">
        <v>1530</v>
      </c>
      <c r="R154" s="72" t="s">
        <v>2143</v>
      </c>
      <c r="S154" s="68" t="s">
        <v>2383</v>
      </c>
      <c r="T154" s="68" t="s">
        <v>2465</v>
      </c>
      <c r="U154" s="70">
        <v>42390.94127314815</v>
      </c>
      <c r="V154" s="72" t="s">
        <v>2674</v>
      </c>
      <c r="W154" s="68"/>
      <c r="X154" s="68"/>
      <c r="Y154" s="74" t="s">
        <v>3390</v>
      </c>
      <c r="Z154" s="68"/>
    </row>
    <row r="155" spans="1:26" x14ac:dyDescent="0.25">
      <c r="A155" s="66" t="s">
        <v>1101</v>
      </c>
      <c r="B155" s="66" t="s">
        <v>220</v>
      </c>
      <c r="C155" s="78"/>
      <c r="D155" s="79"/>
      <c r="E155" s="80"/>
      <c r="F155" s="81"/>
      <c r="G155" s="78"/>
      <c r="H155" s="77"/>
      <c r="I155" s="82"/>
      <c r="J155" s="82"/>
      <c r="K155" s="36"/>
      <c r="L155" s="85"/>
      <c r="M155" s="85"/>
      <c r="N155" s="84"/>
      <c r="O155" s="68" t="s">
        <v>250</v>
      </c>
      <c r="P155" s="70">
        <v>42390.961770833332</v>
      </c>
      <c r="Q155" s="68" t="s">
        <v>1530</v>
      </c>
      <c r="R155" s="72" t="s">
        <v>2143</v>
      </c>
      <c r="S155" s="68" t="s">
        <v>2383</v>
      </c>
      <c r="T155" s="68" t="s">
        <v>2465</v>
      </c>
      <c r="U155" s="70">
        <v>42390.961770833332</v>
      </c>
      <c r="V155" s="72" t="s">
        <v>2675</v>
      </c>
      <c r="W155" s="68"/>
      <c r="X155" s="68"/>
      <c r="Y155" s="74" t="s">
        <v>3391</v>
      </c>
      <c r="Z155" s="68"/>
    </row>
    <row r="156" spans="1:26" x14ac:dyDescent="0.25">
      <c r="A156" s="66" t="s">
        <v>1102</v>
      </c>
      <c r="B156" s="66" t="s">
        <v>1365</v>
      </c>
      <c r="C156" s="78"/>
      <c r="D156" s="79"/>
      <c r="E156" s="80"/>
      <c r="F156" s="81"/>
      <c r="G156" s="78"/>
      <c r="H156" s="77"/>
      <c r="I156" s="82"/>
      <c r="J156" s="82"/>
      <c r="K156" s="36"/>
      <c r="L156" s="85"/>
      <c r="M156" s="85"/>
      <c r="N156" s="84"/>
      <c r="O156" s="68" t="s">
        <v>251</v>
      </c>
      <c r="P156" s="70">
        <v>42390.986342592594</v>
      </c>
      <c r="Q156" s="68" t="s">
        <v>1539</v>
      </c>
      <c r="R156" s="68"/>
      <c r="S156" s="68"/>
      <c r="T156" s="68"/>
      <c r="U156" s="70">
        <v>42390.986342592594</v>
      </c>
      <c r="V156" s="72" t="s">
        <v>2676</v>
      </c>
      <c r="W156" s="68"/>
      <c r="X156" s="68"/>
      <c r="Y156" s="74" t="s">
        <v>3392</v>
      </c>
      <c r="Z156" s="74" t="s">
        <v>3990</v>
      </c>
    </row>
    <row r="157" spans="1:26" x14ac:dyDescent="0.25">
      <c r="A157" s="66" t="s">
        <v>1103</v>
      </c>
      <c r="B157" s="66" t="s">
        <v>1103</v>
      </c>
      <c r="C157" s="78"/>
      <c r="D157" s="79"/>
      <c r="E157" s="80"/>
      <c r="F157" s="81"/>
      <c r="G157" s="78"/>
      <c r="H157" s="77"/>
      <c r="I157" s="82"/>
      <c r="J157" s="82"/>
      <c r="K157" s="36"/>
      <c r="L157" s="85"/>
      <c r="M157" s="85"/>
      <c r="N157" s="84"/>
      <c r="O157" s="68" t="s">
        <v>179</v>
      </c>
      <c r="P157" s="70">
        <v>42390.460902777777</v>
      </c>
      <c r="Q157" s="68" t="s">
        <v>1540</v>
      </c>
      <c r="R157" s="72" t="s">
        <v>2139</v>
      </c>
      <c r="S157" s="68" t="s">
        <v>2381</v>
      </c>
      <c r="T157" s="68"/>
      <c r="U157" s="70">
        <v>42390.460902777777</v>
      </c>
      <c r="V157" s="72" t="s">
        <v>2677</v>
      </c>
      <c r="W157" s="68"/>
      <c r="X157" s="68"/>
      <c r="Y157" s="74" t="s">
        <v>3393</v>
      </c>
      <c r="Z157" s="68"/>
    </row>
    <row r="158" spans="1:26" x14ac:dyDescent="0.25">
      <c r="A158" s="66" t="s">
        <v>1104</v>
      </c>
      <c r="B158" s="66" t="s">
        <v>1103</v>
      </c>
      <c r="C158" s="78"/>
      <c r="D158" s="79"/>
      <c r="E158" s="80"/>
      <c r="F158" s="81"/>
      <c r="G158" s="78"/>
      <c r="H158" s="77"/>
      <c r="I158" s="82"/>
      <c r="J158" s="82"/>
      <c r="K158" s="36"/>
      <c r="L158" s="85"/>
      <c r="M158" s="85"/>
      <c r="N158" s="84"/>
      <c r="O158" s="68" t="s">
        <v>250</v>
      </c>
      <c r="P158" s="70">
        <v>42390.461435185185</v>
      </c>
      <c r="Q158" s="68" t="s">
        <v>1541</v>
      </c>
      <c r="R158" s="72" t="s">
        <v>2139</v>
      </c>
      <c r="S158" s="68" t="s">
        <v>2381</v>
      </c>
      <c r="T158" s="68"/>
      <c r="U158" s="70">
        <v>42390.461435185185</v>
      </c>
      <c r="V158" s="72" t="s">
        <v>2678</v>
      </c>
      <c r="W158" s="68"/>
      <c r="X158" s="68"/>
      <c r="Y158" s="74" t="s">
        <v>3394</v>
      </c>
      <c r="Z158" s="68"/>
    </row>
    <row r="159" spans="1:26" x14ac:dyDescent="0.25">
      <c r="A159" s="66" t="s">
        <v>1104</v>
      </c>
      <c r="B159" s="66" t="s">
        <v>1104</v>
      </c>
      <c r="C159" s="78"/>
      <c r="D159" s="79"/>
      <c r="E159" s="80"/>
      <c r="F159" s="81"/>
      <c r="G159" s="78"/>
      <c r="H159" s="77"/>
      <c r="I159" s="82"/>
      <c r="J159" s="82"/>
      <c r="K159" s="36"/>
      <c r="L159" s="85"/>
      <c r="M159" s="85"/>
      <c r="N159" s="84"/>
      <c r="O159" s="68" t="s">
        <v>179</v>
      </c>
      <c r="P159" s="70">
        <v>42390.205127314817</v>
      </c>
      <c r="Q159" s="68" t="s">
        <v>1542</v>
      </c>
      <c r="R159" s="72" t="s">
        <v>2139</v>
      </c>
      <c r="S159" s="68" t="s">
        <v>2381</v>
      </c>
      <c r="T159" s="68" t="s">
        <v>1104</v>
      </c>
      <c r="U159" s="70">
        <v>42390.205127314817</v>
      </c>
      <c r="V159" s="72" t="s">
        <v>2679</v>
      </c>
      <c r="W159" s="68"/>
      <c r="X159" s="68"/>
      <c r="Y159" s="74" t="s">
        <v>3395</v>
      </c>
      <c r="Z159" s="68"/>
    </row>
    <row r="160" spans="1:26" x14ac:dyDescent="0.25">
      <c r="A160" s="66" t="s">
        <v>1104</v>
      </c>
      <c r="B160" s="66" t="s">
        <v>1104</v>
      </c>
      <c r="C160" s="78"/>
      <c r="D160" s="79"/>
      <c r="E160" s="80"/>
      <c r="F160" s="81"/>
      <c r="G160" s="78"/>
      <c r="H160" s="77"/>
      <c r="I160" s="82"/>
      <c r="J160" s="82"/>
      <c r="K160" s="36"/>
      <c r="L160" s="85"/>
      <c r="M160" s="85"/>
      <c r="N160" s="84"/>
      <c r="O160" s="68" t="s">
        <v>179</v>
      </c>
      <c r="P160" s="70">
        <v>42390.987488425926</v>
      </c>
      <c r="Q160" s="68" t="s">
        <v>1543</v>
      </c>
      <c r="R160" s="72" t="s">
        <v>2139</v>
      </c>
      <c r="S160" s="68" t="s">
        <v>2381</v>
      </c>
      <c r="T160" s="68" t="s">
        <v>1104</v>
      </c>
      <c r="U160" s="70">
        <v>42390.987488425926</v>
      </c>
      <c r="V160" s="72" t="s">
        <v>2680</v>
      </c>
      <c r="W160" s="68"/>
      <c r="X160" s="68"/>
      <c r="Y160" s="74" t="s">
        <v>3396</v>
      </c>
      <c r="Z160" s="68"/>
    </row>
    <row r="161" spans="1:26" x14ac:dyDescent="0.25">
      <c r="A161" s="66" t="s">
        <v>1105</v>
      </c>
      <c r="B161" s="66" t="s">
        <v>1366</v>
      </c>
      <c r="C161" s="78"/>
      <c r="D161" s="79"/>
      <c r="E161" s="80"/>
      <c r="F161" s="81"/>
      <c r="G161" s="78"/>
      <c r="H161" s="77"/>
      <c r="I161" s="82"/>
      <c r="J161" s="82"/>
      <c r="K161" s="36"/>
      <c r="L161" s="85"/>
      <c r="M161" s="85"/>
      <c r="N161" s="84"/>
      <c r="O161" s="68" t="s">
        <v>250</v>
      </c>
      <c r="P161" s="70">
        <v>42391.048067129632</v>
      </c>
      <c r="Q161" s="68" t="s">
        <v>1544</v>
      </c>
      <c r="R161" s="68"/>
      <c r="S161" s="68"/>
      <c r="T161" s="68"/>
      <c r="U161" s="70">
        <v>42391.048067129632</v>
      </c>
      <c r="V161" s="72" t="s">
        <v>2681</v>
      </c>
      <c r="W161" s="68"/>
      <c r="X161" s="68"/>
      <c r="Y161" s="74" t="s">
        <v>3397</v>
      </c>
      <c r="Z161" s="74" t="s">
        <v>3991</v>
      </c>
    </row>
    <row r="162" spans="1:26" x14ac:dyDescent="0.25">
      <c r="A162" s="66" t="s">
        <v>1105</v>
      </c>
      <c r="B162" s="66" t="s">
        <v>1367</v>
      </c>
      <c r="C162" s="78"/>
      <c r="D162" s="79"/>
      <c r="E162" s="80"/>
      <c r="F162" s="81"/>
      <c r="G162" s="78"/>
      <c r="H162" s="77"/>
      <c r="I162" s="82"/>
      <c r="J162" s="82"/>
      <c r="K162" s="36"/>
      <c r="L162" s="85"/>
      <c r="M162" s="85"/>
      <c r="N162" s="84"/>
      <c r="O162" s="68" t="s">
        <v>250</v>
      </c>
      <c r="P162" s="70">
        <v>42391.048067129632</v>
      </c>
      <c r="Q162" s="68" t="s">
        <v>1544</v>
      </c>
      <c r="R162" s="68"/>
      <c r="S162" s="68"/>
      <c r="T162" s="68"/>
      <c r="U162" s="70">
        <v>42391.048067129632</v>
      </c>
      <c r="V162" s="72" t="s">
        <v>2681</v>
      </c>
      <c r="W162" s="68"/>
      <c r="X162" s="68"/>
      <c r="Y162" s="74" t="s">
        <v>3397</v>
      </c>
      <c r="Z162" s="74" t="s">
        <v>3991</v>
      </c>
    </row>
    <row r="163" spans="1:26" x14ac:dyDescent="0.25">
      <c r="A163" s="66" t="s">
        <v>1105</v>
      </c>
      <c r="B163" s="66" t="s">
        <v>1368</v>
      </c>
      <c r="C163" s="78"/>
      <c r="D163" s="79"/>
      <c r="E163" s="80"/>
      <c r="F163" s="81"/>
      <c r="G163" s="78"/>
      <c r="H163" s="77"/>
      <c r="I163" s="82"/>
      <c r="J163" s="82"/>
      <c r="K163" s="36"/>
      <c r="L163" s="85"/>
      <c r="M163" s="85"/>
      <c r="N163" s="84"/>
      <c r="O163" s="68" t="s">
        <v>250</v>
      </c>
      <c r="P163" s="70">
        <v>42391.048067129632</v>
      </c>
      <c r="Q163" s="68" t="s">
        <v>1544</v>
      </c>
      <c r="R163" s="68"/>
      <c r="S163" s="68"/>
      <c r="T163" s="68"/>
      <c r="U163" s="70">
        <v>42391.048067129632</v>
      </c>
      <c r="V163" s="72" t="s">
        <v>2681</v>
      </c>
      <c r="W163" s="68"/>
      <c r="X163" s="68"/>
      <c r="Y163" s="74" t="s">
        <v>3397</v>
      </c>
      <c r="Z163" s="74" t="s">
        <v>3991</v>
      </c>
    </row>
    <row r="164" spans="1:26" x14ac:dyDescent="0.25">
      <c r="A164" s="66" t="s">
        <v>1105</v>
      </c>
      <c r="B164" s="66" t="s">
        <v>1369</v>
      </c>
      <c r="C164" s="78"/>
      <c r="D164" s="79"/>
      <c r="E164" s="80"/>
      <c r="F164" s="81"/>
      <c r="G164" s="78"/>
      <c r="H164" s="77"/>
      <c r="I164" s="82"/>
      <c r="J164" s="82"/>
      <c r="K164" s="36"/>
      <c r="L164" s="85"/>
      <c r="M164" s="85"/>
      <c r="N164" s="84"/>
      <c r="O164" s="68" t="s">
        <v>251</v>
      </c>
      <c r="P164" s="70">
        <v>42391.048067129632</v>
      </c>
      <c r="Q164" s="68" t="s">
        <v>1544</v>
      </c>
      <c r="R164" s="68"/>
      <c r="S164" s="68"/>
      <c r="T164" s="68"/>
      <c r="U164" s="70">
        <v>42391.048067129632</v>
      </c>
      <c r="V164" s="72" t="s">
        <v>2681</v>
      </c>
      <c r="W164" s="68"/>
      <c r="X164" s="68"/>
      <c r="Y164" s="74" t="s">
        <v>3397</v>
      </c>
      <c r="Z164" s="74" t="s">
        <v>3991</v>
      </c>
    </row>
    <row r="165" spans="1:26" x14ac:dyDescent="0.25">
      <c r="A165" s="66" t="s">
        <v>1106</v>
      </c>
      <c r="B165" s="66" t="s">
        <v>1106</v>
      </c>
      <c r="C165" s="78"/>
      <c r="D165" s="79"/>
      <c r="E165" s="80"/>
      <c r="F165" s="81"/>
      <c r="G165" s="78"/>
      <c r="H165" s="77"/>
      <c r="I165" s="82"/>
      <c r="J165" s="82"/>
      <c r="K165" s="36"/>
      <c r="L165" s="85"/>
      <c r="M165" s="85"/>
      <c r="N165" s="84"/>
      <c r="O165" s="68" t="s">
        <v>179</v>
      </c>
      <c r="P165" s="70">
        <v>42391.05982638889</v>
      </c>
      <c r="Q165" s="68" t="s">
        <v>1545</v>
      </c>
      <c r="R165" s="72" t="s">
        <v>2149</v>
      </c>
      <c r="S165" s="68" t="s">
        <v>362</v>
      </c>
      <c r="T165" s="68"/>
      <c r="U165" s="70">
        <v>42391.05982638889</v>
      </c>
      <c r="V165" s="72" t="s">
        <v>2682</v>
      </c>
      <c r="W165" s="68">
        <v>28.489598099999998</v>
      </c>
      <c r="X165" s="68">
        <v>-81.265909789999995</v>
      </c>
      <c r="Y165" s="74" t="s">
        <v>3398</v>
      </c>
      <c r="Z165" s="68"/>
    </row>
    <row r="166" spans="1:26" x14ac:dyDescent="0.25">
      <c r="A166" s="66" t="s">
        <v>1107</v>
      </c>
      <c r="B166" s="66" t="s">
        <v>1107</v>
      </c>
      <c r="C166" s="78"/>
      <c r="D166" s="79"/>
      <c r="E166" s="80"/>
      <c r="F166" s="81"/>
      <c r="G166" s="78"/>
      <c r="H166" s="77"/>
      <c r="I166" s="82"/>
      <c r="J166" s="82"/>
      <c r="K166" s="36"/>
      <c r="L166" s="85"/>
      <c r="M166" s="85"/>
      <c r="N166" s="84"/>
      <c r="O166" s="68" t="s">
        <v>179</v>
      </c>
      <c r="P166" s="70">
        <v>42391.064189814817</v>
      </c>
      <c r="Q166" s="68" t="s">
        <v>1546</v>
      </c>
      <c r="R166" s="68"/>
      <c r="S166" s="68"/>
      <c r="T166" s="68" t="s">
        <v>2468</v>
      </c>
      <c r="U166" s="70">
        <v>42391.064189814817</v>
      </c>
      <c r="V166" s="72" t="s">
        <v>2683</v>
      </c>
      <c r="W166" s="68"/>
      <c r="X166" s="68"/>
      <c r="Y166" s="74" t="s">
        <v>3399</v>
      </c>
      <c r="Z166" s="68"/>
    </row>
    <row r="167" spans="1:26" x14ac:dyDescent="0.25">
      <c r="A167" s="66" t="s">
        <v>1108</v>
      </c>
      <c r="B167" s="66" t="s">
        <v>1108</v>
      </c>
      <c r="C167" s="78"/>
      <c r="D167" s="79"/>
      <c r="E167" s="80"/>
      <c r="F167" s="81"/>
      <c r="G167" s="78"/>
      <c r="H167" s="77"/>
      <c r="I167" s="82"/>
      <c r="J167" s="82"/>
      <c r="K167" s="36"/>
      <c r="L167" s="85"/>
      <c r="M167" s="85"/>
      <c r="N167" s="84"/>
      <c r="O167" s="68" t="s">
        <v>179</v>
      </c>
      <c r="P167" s="70">
        <v>42391.065104166664</v>
      </c>
      <c r="Q167" s="68" t="s">
        <v>1547</v>
      </c>
      <c r="R167" s="68" t="s">
        <v>2150</v>
      </c>
      <c r="S167" s="68" t="s">
        <v>2386</v>
      </c>
      <c r="T167" s="68"/>
      <c r="U167" s="70">
        <v>42391.065104166664</v>
      </c>
      <c r="V167" s="72" t="s">
        <v>2684</v>
      </c>
      <c r="W167" s="68"/>
      <c r="X167" s="68"/>
      <c r="Y167" s="74" t="s">
        <v>3400</v>
      </c>
      <c r="Z167" s="68"/>
    </row>
    <row r="168" spans="1:26" x14ac:dyDescent="0.25">
      <c r="A168" s="66" t="s">
        <v>1109</v>
      </c>
      <c r="B168" s="66" t="s">
        <v>1109</v>
      </c>
      <c r="C168" s="78"/>
      <c r="D168" s="79"/>
      <c r="E168" s="80"/>
      <c r="F168" s="81"/>
      <c r="G168" s="78"/>
      <c r="H168" s="77"/>
      <c r="I168" s="82"/>
      <c r="J168" s="82"/>
      <c r="K168" s="36"/>
      <c r="L168" s="85"/>
      <c r="M168" s="85"/>
      <c r="N168" s="84"/>
      <c r="O168" s="68" t="s">
        <v>179</v>
      </c>
      <c r="P168" s="70">
        <v>42391.003564814811</v>
      </c>
      <c r="Q168" s="68" t="s">
        <v>1548</v>
      </c>
      <c r="R168" s="72" t="s">
        <v>2151</v>
      </c>
      <c r="S168" s="68" t="s">
        <v>2387</v>
      </c>
      <c r="T168" s="68" t="s">
        <v>2469</v>
      </c>
      <c r="U168" s="70">
        <v>42391.003564814811</v>
      </c>
      <c r="V168" s="72" t="s">
        <v>2685</v>
      </c>
      <c r="W168" s="68"/>
      <c r="X168" s="68"/>
      <c r="Y168" s="74" t="s">
        <v>3401</v>
      </c>
      <c r="Z168" s="68"/>
    </row>
    <row r="169" spans="1:26" x14ac:dyDescent="0.25">
      <c r="A169" s="66" t="s">
        <v>1109</v>
      </c>
      <c r="B169" s="66" t="s">
        <v>1109</v>
      </c>
      <c r="C169" s="78"/>
      <c r="D169" s="79"/>
      <c r="E169" s="80"/>
      <c r="F169" s="81"/>
      <c r="G169" s="78"/>
      <c r="H169" s="77"/>
      <c r="I169" s="82"/>
      <c r="J169" s="82"/>
      <c r="K169" s="36"/>
      <c r="L169" s="85"/>
      <c r="M169" s="85"/>
      <c r="N169" s="84"/>
      <c r="O169" s="68" t="s">
        <v>179</v>
      </c>
      <c r="P169" s="70">
        <v>42391.069548611114</v>
      </c>
      <c r="Q169" s="68" t="s">
        <v>1549</v>
      </c>
      <c r="R169" s="72" t="s">
        <v>2151</v>
      </c>
      <c r="S169" s="68" t="s">
        <v>2387</v>
      </c>
      <c r="T169" s="68" t="s">
        <v>2469</v>
      </c>
      <c r="U169" s="70">
        <v>42391.069548611114</v>
      </c>
      <c r="V169" s="72" t="s">
        <v>2686</v>
      </c>
      <c r="W169" s="68"/>
      <c r="X169" s="68"/>
      <c r="Y169" s="74" t="s">
        <v>3402</v>
      </c>
      <c r="Z169" s="68"/>
    </row>
    <row r="170" spans="1:26" x14ac:dyDescent="0.25">
      <c r="A170" s="66" t="s">
        <v>1110</v>
      </c>
      <c r="B170" s="66" t="s">
        <v>1110</v>
      </c>
      <c r="C170" s="78"/>
      <c r="D170" s="79"/>
      <c r="E170" s="80"/>
      <c r="F170" s="81"/>
      <c r="G170" s="78"/>
      <c r="H170" s="77"/>
      <c r="I170" s="82"/>
      <c r="J170" s="82"/>
      <c r="K170" s="36"/>
      <c r="L170" s="85"/>
      <c r="M170" s="85"/>
      <c r="N170" s="84"/>
      <c r="O170" s="68" t="s">
        <v>179</v>
      </c>
      <c r="P170" s="70">
        <v>42391.075729166667</v>
      </c>
      <c r="Q170" s="68" t="s">
        <v>1550</v>
      </c>
      <c r="R170" s="68"/>
      <c r="S170" s="68"/>
      <c r="T170" s="68"/>
      <c r="U170" s="70">
        <v>42391.075729166667</v>
      </c>
      <c r="V170" s="72" t="s">
        <v>2687</v>
      </c>
      <c r="W170" s="68"/>
      <c r="X170" s="68"/>
      <c r="Y170" s="74" t="s">
        <v>3403</v>
      </c>
      <c r="Z170" s="68"/>
    </row>
    <row r="171" spans="1:26" x14ac:dyDescent="0.25">
      <c r="A171" s="66" t="s">
        <v>1111</v>
      </c>
      <c r="B171" s="66" t="s">
        <v>1115</v>
      </c>
      <c r="C171" s="78"/>
      <c r="D171" s="79"/>
      <c r="E171" s="80"/>
      <c r="F171" s="81"/>
      <c r="G171" s="78"/>
      <c r="H171" s="77"/>
      <c r="I171" s="82"/>
      <c r="J171" s="82"/>
      <c r="K171" s="36"/>
      <c r="L171" s="85"/>
      <c r="M171" s="85"/>
      <c r="N171" s="84"/>
      <c r="O171" s="68" t="s">
        <v>250</v>
      </c>
      <c r="P171" s="70">
        <v>42391.103576388887</v>
      </c>
      <c r="Q171" s="68" t="s">
        <v>1551</v>
      </c>
      <c r="R171" s="72" t="s">
        <v>2152</v>
      </c>
      <c r="S171" s="68" t="s">
        <v>2388</v>
      </c>
      <c r="T171" s="68" t="s">
        <v>2470</v>
      </c>
      <c r="U171" s="70">
        <v>42391.103576388887</v>
      </c>
      <c r="V171" s="72" t="s">
        <v>2688</v>
      </c>
      <c r="W171" s="68"/>
      <c r="X171" s="68"/>
      <c r="Y171" s="74" t="s">
        <v>3404</v>
      </c>
      <c r="Z171" s="68"/>
    </row>
    <row r="172" spans="1:26" x14ac:dyDescent="0.25">
      <c r="A172" s="66" t="s">
        <v>1112</v>
      </c>
      <c r="B172" s="66" t="s">
        <v>1112</v>
      </c>
      <c r="C172" s="78"/>
      <c r="D172" s="79"/>
      <c r="E172" s="80"/>
      <c r="F172" s="81"/>
      <c r="G172" s="78"/>
      <c r="H172" s="77"/>
      <c r="I172" s="82"/>
      <c r="J172" s="82"/>
      <c r="K172" s="36"/>
      <c r="L172" s="85"/>
      <c r="M172" s="85"/>
      <c r="N172" s="84"/>
      <c r="O172" s="68" t="s">
        <v>179</v>
      </c>
      <c r="P172" s="70">
        <v>42391.174699074072</v>
      </c>
      <c r="Q172" s="68" t="s">
        <v>1552</v>
      </c>
      <c r="R172" s="72" t="s">
        <v>2153</v>
      </c>
      <c r="S172" s="68" t="s">
        <v>2349</v>
      </c>
      <c r="T172" s="68"/>
      <c r="U172" s="70">
        <v>42391.174699074072</v>
      </c>
      <c r="V172" s="72" t="s">
        <v>2689</v>
      </c>
      <c r="W172" s="68"/>
      <c r="X172" s="68"/>
      <c r="Y172" s="74" t="s">
        <v>3405</v>
      </c>
      <c r="Z172" s="68"/>
    </row>
    <row r="173" spans="1:26" x14ac:dyDescent="0.25">
      <c r="A173" s="66" t="s">
        <v>1113</v>
      </c>
      <c r="B173" s="66" t="s">
        <v>1113</v>
      </c>
      <c r="C173" s="78"/>
      <c r="D173" s="79"/>
      <c r="E173" s="80"/>
      <c r="F173" s="81"/>
      <c r="G173" s="78"/>
      <c r="H173" s="77"/>
      <c r="I173" s="82"/>
      <c r="J173" s="82"/>
      <c r="K173" s="36"/>
      <c r="L173" s="85"/>
      <c r="M173" s="85"/>
      <c r="N173" s="84"/>
      <c r="O173" s="68" t="s">
        <v>179</v>
      </c>
      <c r="P173" s="70">
        <v>42389.082326388889</v>
      </c>
      <c r="Q173" s="68" t="s">
        <v>1553</v>
      </c>
      <c r="R173" s="72" t="s">
        <v>2154</v>
      </c>
      <c r="S173" s="68" t="s">
        <v>2349</v>
      </c>
      <c r="T173" s="68" t="s">
        <v>2471</v>
      </c>
      <c r="U173" s="70">
        <v>42389.082326388889</v>
      </c>
      <c r="V173" s="72" t="s">
        <v>2690</v>
      </c>
      <c r="W173" s="68"/>
      <c r="X173" s="68"/>
      <c r="Y173" s="74" t="s">
        <v>3406</v>
      </c>
      <c r="Z173" s="68"/>
    </row>
    <row r="174" spans="1:26" x14ac:dyDescent="0.25">
      <c r="A174" s="66" t="s">
        <v>1113</v>
      </c>
      <c r="B174" s="66" t="s">
        <v>1113</v>
      </c>
      <c r="C174" s="78"/>
      <c r="D174" s="79"/>
      <c r="E174" s="80"/>
      <c r="F174" s="81"/>
      <c r="G174" s="78"/>
      <c r="H174" s="77"/>
      <c r="I174" s="82"/>
      <c r="J174" s="82"/>
      <c r="K174" s="36"/>
      <c r="L174" s="85"/>
      <c r="M174" s="85"/>
      <c r="N174" s="84"/>
      <c r="O174" s="68" t="s">
        <v>179</v>
      </c>
      <c r="P174" s="70">
        <v>42389.814456018517</v>
      </c>
      <c r="Q174" s="68" t="s">
        <v>1554</v>
      </c>
      <c r="R174" s="72" t="s">
        <v>2155</v>
      </c>
      <c r="S174" s="68" t="s">
        <v>2349</v>
      </c>
      <c r="T174" s="68" t="s">
        <v>2472</v>
      </c>
      <c r="U174" s="70">
        <v>42389.814456018517</v>
      </c>
      <c r="V174" s="72" t="s">
        <v>2691</v>
      </c>
      <c r="W174" s="68"/>
      <c r="X174" s="68"/>
      <c r="Y174" s="74" t="s">
        <v>3407</v>
      </c>
      <c r="Z174" s="68"/>
    </row>
    <row r="175" spans="1:26" x14ac:dyDescent="0.25">
      <c r="A175" s="66" t="s">
        <v>1113</v>
      </c>
      <c r="B175" s="66" t="s">
        <v>1113</v>
      </c>
      <c r="C175" s="78"/>
      <c r="D175" s="79"/>
      <c r="E175" s="80"/>
      <c r="F175" s="81"/>
      <c r="G175" s="78"/>
      <c r="H175" s="77"/>
      <c r="I175" s="82"/>
      <c r="J175" s="82"/>
      <c r="K175" s="36"/>
      <c r="L175" s="85"/>
      <c r="M175" s="85"/>
      <c r="N175" s="84"/>
      <c r="O175" s="68" t="s">
        <v>179</v>
      </c>
      <c r="P175" s="70">
        <v>42390.339247685188</v>
      </c>
      <c r="Q175" s="68" t="s">
        <v>1555</v>
      </c>
      <c r="R175" s="72" t="s">
        <v>2156</v>
      </c>
      <c r="S175" s="68" t="s">
        <v>2349</v>
      </c>
      <c r="T175" s="68" t="s">
        <v>2473</v>
      </c>
      <c r="U175" s="70">
        <v>42390.339247685188</v>
      </c>
      <c r="V175" s="72" t="s">
        <v>2692</v>
      </c>
      <c r="W175" s="68"/>
      <c r="X175" s="68"/>
      <c r="Y175" s="74" t="s">
        <v>3408</v>
      </c>
      <c r="Z175" s="68"/>
    </row>
    <row r="176" spans="1:26" x14ac:dyDescent="0.25">
      <c r="A176" s="66" t="s">
        <v>1113</v>
      </c>
      <c r="B176" s="66" t="s">
        <v>1113</v>
      </c>
      <c r="C176" s="78"/>
      <c r="D176" s="79"/>
      <c r="E176" s="80"/>
      <c r="F176" s="81"/>
      <c r="G176" s="78"/>
      <c r="H176" s="77"/>
      <c r="I176" s="82"/>
      <c r="J176" s="82"/>
      <c r="K176" s="36"/>
      <c r="L176" s="85"/>
      <c r="M176" s="85"/>
      <c r="N176" s="84"/>
      <c r="O176" s="68" t="s">
        <v>179</v>
      </c>
      <c r="P176" s="70">
        <v>42391.279456018521</v>
      </c>
      <c r="Q176" s="68" t="s">
        <v>1556</v>
      </c>
      <c r="R176" s="72" t="s">
        <v>2157</v>
      </c>
      <c r="S176" s="68" t="s">
        <v>2349</v>
      </c>
      <c r="T176" s="68" t="s">
        <v>2473</v>
      </c>
      <c r="U176" s="70">
        <v>42391.279456018521</v>
      </c>
      <c r="V176" s="72" t="s">
        <v>2693</v>
      </c>
      <c r="W176" s="68"/>
      <c r="X176" s="68"/>
      <c r="Y176" s="74" t="s">
        <v>3409</v>
      </c>
      <c r="Z176" s="68"/>
    </row>
    <row r="177" spans="1:26" x14ac:dyDescent="0.25">
      <c r="A177" s="66" t="s">
        <v>1114</v>
      </c>
      <c r="B177" s="66" t="s">
        <v>1114</v>
      </c>
      <c r="C177" s="78"/>
      <c r="D177" s="79"/>
      <c r="E177" s="80"/>
      <c r="F177" s="81"/>
      <c r="G177" s="78"/>
      <c r="H177" s="77"/>
      <c r="I177" s="82"/>
      <c r="J177" s="82"/>
      <c r="K177" s="36"/>
      <c r="L177" s="85"/>
      <c r="M177" s="85"/>
      <c r="N177" s="84"/>
      <c r="O177" s="68" t="s">
        <v>179</v>
      </c>
      <c r="P177" s="70">
        <v>42389.816030092596</v>
      </c>
      <c r="Q177" s="68" t="s">
        <v>1557</v>
      </c>
      <c r="R177" s="72" t="s">
        <v>2158</v>
      </c>
      <c r="S177" s="68" t="s">
        <v>2388</v>
      </c>
      <c r="T177" s="68" t="s">
        <v>2470</v>
      </c>
      <c r="U177" s="70">
        <v>42389.816030092596</v>
      </c>
      <c r="V177" s="72" t="s">
        <v>2694</v>
      </c>
      <c r="W177" s="68"/>
      <c r="X177" s="68"/>
      <c r="Y177" s="74" t="s">
        <v>3410</v>
      </c>
      <c r="Z177" s="68"/>
    </row>
    <row r="178" spans="1:26" x14ac:dyDescent="0.25">
      <c r="A178" s="66" t="s">
        <v>1114</v>
      </c>
      <c r="B178" s="66" t="s">
        <v>1114</v>
      </c>
      <c r="C178" s="78"/>
      <c r="D178" s="79"/>
      <c r="E178" s="80"/>
      <c r="F178" s="81"/>
      <c r="G178" s="78"/>
      <c r="H178" s="77"/>
      <c r="I178" s="82"/>
      <c r="J178" s="82"/>
      <c r="K178" s="36"/>
      <c r="L178" s="85"/>
      <c r="M178" s="85"/>
      <c r="N178" s="84"/>
      <c r="O178" s="68" t="s">
        <v>179</v>
      </c>
      <c r="P178" s="70">
        <v>42390.139074074075</v>
      </c>
      <c r="Q178" s="68" t="s">
        <v>1558</v>
      </c>
      <c r="R178" s="72" t="s">
        <v>2159</v>
      </c>
      <c r="S178" s="68" t="s">
        <v>2388</v>
      </c>
      <c r="T178" s="68" t="s">
        <v>2470</v>
      </c>
      <c r="U178" s="70">
        <v>42390.139074074075</v>
      </c>
      <c r="V178" s="72" t="s">
        <v>2695</v>
      </c>
      <c r="W178" s="68"/>
      <c r="X178" s="68"/>
      <c r="Y178" s="74" t="s">
        <v>3411</v>
      </c>
      <c r="Z178" s="68"/>
    </row>
    <row r="179" spans="1:26" x14ac:dyDescent="0.25">
      <c r="A179" s="66" t="s">
        <v>1114</v>
      </c>
      <c r="B179" s="66" t="s">
        <v>1114</v>
      </c>
      <c r="C179" s="78"/>
      <c r="D179" s="79"/>
      <c r="E179" s="80"/>
      <c r="F179" s="81"/>
      <c r="G179" s="78"/>
      <c r="H179" s="77"/>
      <c r="I179" s="82"/>
      <c r="J179" s="82"/>
      <c r="K179" s="36"/>
      <c r="L179" s="85"/>
      <c r="M179" s="85"/>
      <c r="N179" s="84"/>
      <c r="O179" s="68" t="s">
        <v>179</v>
      </c>
      <c r="P179" s="70">
        <v>42390.885810185187</v>
      </c>
      <c r="Q179" s="68" t="s">
        <v>1559</v>
      </c>
      <c r="R179" s="72" t="s">
        <v>2160</v>
      </c>
      <c r="S179" s="68" t="s">
        <v>2388</v>
      </c>
      <c r="T179" s="68" t="s">
        <v>2470</v>
      </c>
      <c r="U179" s="70">
        <v>42390.885810185187</v>
      </c>
      <c r="V179" s="72" t="s">
        <v>2696</v>
      </c>
      <c r="W179" s="68"/>
      <c r="X179" s="68"/>
      <c r="Y179" s="74" t="s">
        <v>3412</v>
      </c>
      <c r="Z179" s="68"/>
    </row>
    <row r="180" spans="1:26" x14ac:dyDescent="0.25">
      <c r="A180" s="66" t="s">
        <v>1114</v>
      </c>
      <c r="B180" s="66" t="s">
        <v>1114</v>
      </c>
      <c r="C180" s="78"/>
      <c r="D180" s="79"/>
      <c r="E180" s="80"/>
      <c r="F180" s="81"/>
      <c r="G180" s="78"/>
      <c r="H180" s="77"/>
      <c r="I180" s="82"/>
      <c r="J180" s="82"/>
      <c r="K180" s="36"/>
      <c r="L180" s="85"/>
      <c r="M180" s="85"/>
      <c r="N180" s="84"/>
      <c r="O180" s="68" t="s">
        <v>179</v>
      </c>
      <c r="P180" s="70">
        <v>42391.101284722223</v>
      </c>
      <c r="Q180" s="68" t="s">
        <v>1560</v>
      </c>
      <c r="R180" s="72" t="s">
        <v>2161</v>
      </c>
      <c r="S180" s="68" t="s">
        <v>2388</v>
      </c>
      <c r="T180" s="68" t="s">
        <v>2470</v>
      </c>
      <c r="U180" s="70">
        <v>42391.101284722223</v>
      </c>
      <c r="V180" s="72" t="s">
        <v>2697</v>
      </c>
      <c r="W180" s="68"/>
      <c r="X180" s="68"/>
      <c r="Y180" s="74" t="s">
        <v>3413</v>
      </c>
      <c r="Z180" s="68"/>
    </row>
    <row r="181" spans="1:26" x14ac:dyDescent="0.25">
      <c r="A181" s="66" t="s">
        <v>1114</v>
      </c>
      <c r="B181" s="66" t="s">
        <v>1114</v>
      </c>
      <c r="C181" s="78"/>
      <c r="D181" s="79"/>
      <c r="E181" s="80"/>
      <c r="F181" s="81"/>
      <c r="G181" s="78"/>
      <c r="H181" s="77"/>
      <c r="I181" s="82"/>
      <c r="J181" s="82"/>
      <c r="K181" s="36"/>
      <c r="L181" s="85"/>
      <c r="M181" s="85"/>
      <c r="N181" s="84"/>
      <c r="O181" s="68" t="s">
        <v>179</v>
      </c>
      <c r="P181" s="70">
        <v>42391.44358796296</v>
      </c>
      <c r="Q181" s="68" t="s">
        <v>1561</v>
      </c>
      <c r="R181" s="72" t="s">
        <v>2162</v>
      </c>
      <c r="S181" s="68" t="s">
        <v>2388</v>
      </c>
      <c r="T181" s="68" t="s">
        <v>2470</v>
      </c>
      <c r="U181" s="70">
        <v>42391.44358796296</v>
      </c>
      <c r="V181" s="72" t="s">
        <v>2698</v>
      </c>
      <c r="W181" s="68"/>
      <c r="X181" s="68"/>
      <c r="Y181" s="74" t="s">
        <v>3414</v>
      </c>
      <c r="Z181" s="68"/>
    </row>
    <row r="182" spans="1:26" x14ac:dyDescent="0.25">
      <c r="A182" s="66" t="s">
        <v>1115</v>
      </c>
      <c r="B182" s="66" t="s">
        <v>1115</v>
      </c>
      <c r="C182" s="78"/>
      <c r="D182" s="79"/>
      <c r="E182" s="80"/>
      <c r="F182" s="81"/>
      <c r="G182" s="78"/>
      <c r="H182" s="77"/>
      <c r="I182" s="82"/>
      <c r="J182" s="82"/>
      <c r="K182" s="36"/>
      <c r="L182" s="85"/>
      <c r="M182" s="85"/>
      <c r="N182" s="84"/>
      <c r="O182" s="68" t="s">
        <v>179</v>
      </c>
      <c r="P182" s="70">
        <v>42389.815891203703</v>
      </c>
      <c r="Q182" s="68" t="s">
        <v>1562</v>
      </c>
      <c r="R182" s="72" t="s">
        <v>2163</v>
      </c>
      <c r="S182" s="68" t="s">
        <v>2388</v>
      </c>
      <c r="T182" s="68" t="s">
        <v>2470</v>
      </c>
      <c r="U182" s="70">
        <v>42389.815891203703</v>
      </c>
      <c r="V182" s="72" t="s">
        <v>2699</v>
      </c>
      <c r="W182" s="68"/>
      <c r="X182" s="68"/>
      <c r="Y182" s="74" t="s">
        <v>3415</v>
      </c>
      <c r="Z182" s="68"/>
    </row>
    <row r="183" spans="1:26" x14ac:dyDescent="0.25">
      <c r="A183" s="66" t="s">
        <v>1115</v>
      </c>
      <c r="B183" s="66" t="s">
        <v>1115</v>
      </c>
      <c r="C183" s="78"/>
      <c r="D183" s="79"/>
      <c r="E183" s="80"/>
      <c r="F183" s="81"/>
      <c r="G183" s="78"/>
      <c r="H183" s="77"/>
      <c r="I183" s="82"/>
      <c r="J183" s="82"/>
      <c r="K183" s="36"/>
      <c r="L183" s="85"/>
      <c r="M183" s="85"/>
      <c r="N183" s="84"/>
      <c r="O183" s="68" t="s">
        <v>179</v>
      </c>
      <c r="P183" s="70">
        <v>42390.139050925929</v>
      </c>
      <c r="Q183" s="68" t="s">
        <v>1563</v>
      </c>
      <c r="R183" s="72" t="s">
        <v>2164</v>
      </c>
      <c r="S183" s="68" t="s">
        <v>2388</v>
      </c>
      <c r="T183" s="68" t="s">
        <v>2470</v>
      </c>
      <c r="U183" s="70">
        <v>42390.139050925929</v>
      </c>
      <c r="V183" s="72" t="s">
        <v>2700</v>
      </c>
      <c r="W183" s="68"/>
      <c r="X183" s="68"/>
      <c r="Y183" s="74" t="s">
        <v>3416</v>
      </c>
      <c r="Z183" s="68"/>
    </row>
    <row r="184" spans="1:26" x14ac:dyDescent="0.25">
      <c r="A184" s="66" t="s">
        <v>1115</v>
      </c>
      <c r="B184" s="66" t="s">
        <v>1115</v>
      </c>
      <c r="C184" s="78"/>
      <c r="D184" s="79"/>
      <c r="E184" s="80"/>
      <c r="F184" s="81"/>
      <c r="G184" s="78"/>
      <c r="H184" s="77"/>
      <c r="I184" s="82"/>
      <c r="J184" s="82"/>
      <c r="K184" s="36"/>
      <c r="L184" s="85"/>
      <c r="M184" s="85"/>
      <c r="N184" s="84"/>
      <c r="O184" s="68" t="s">
        <v>179</v>
      </c>
      <c r="P184" s="70">
        <v>42390.446238425924</v>
      </c>
      <c r="Q184" s="68" t="s">
        <v>1564</v>
      </c>
      <c r="R184" s="72" t="s">
        <v>2165</v>
      </c>
      <c r="S184" s="68" t="s">
        <v>2388</v>
      </c>
      <c r="T184" s="68" t="s">
        <v>2470</v>
      </c>
      <c r="U184" s="70">
        <v>42390.446238425924</v>
      </c>
      <c r="V184" s="72" t="s">
        <v>2701</v>
      </c>
      <c r="W184" s="68"/>
      <c r="X184" s="68"/>
      <c r="Y184" s="74" t="s">
        <v>3417</v>
      </c>
      <c r="Z184" s="68"/>
    </row>
    <row r="185" spans="1:26" x14ac:dyDescent="0.25">
      <c r="A185" s="66" t="s">
        <v>1115</v>
      </c>
      <c r="B185" s="66" t="s">
        <v>1115</v>
      </c>
      <c r="C185" s="78"/>
      <c r="D185" s="79"/>
      <c r="E185" s="80"/>
      <c r="F185" s="81"/>
      <c r="G185" s="78"/>
      <c r="H185" s="77"/>
      <c r="I185" s="82"/>
      <c r="J185" s="82"/>
      <c r="K185" s="36"/>
      <c r="L185" s="85"/>
      <c r="M185" s="85"/>
      <c r="N185" s="84"/>
      <c r="O185" s="68" t="s">
        <v>179</v>
      </c>
      <c r="P185" s="70">
        <v>42390.885810185187</v>
      </c>
      <c r="Q185" s="68" t="s">
        <v>1565</v>
      </c>
      <c r="R185" s="72" t="s">
        <v>2166</v>
      </c>
      <c r="S185" s="68" t="s">
        <v>2388</v>
      </c>
      <c r="T185" s="68" t="s">
        <v>2470</v>
      </c>
      <c r="U185" s="70">
        <v>42390.885810185187</v>
      </c>
      <c r="V185" s="72" t="s">
        <v>2702</v>
      </c>
      <c r="W185" s="68"/>
      <c r="X185" s="68"/>
      <c r="Y185" s="74" t="s">
        <v>3418</v>
      </c>
      <c r="Z185" s="68"/>
    </row>
    <row r="186" spans="1:26" x14ac:dyDescent="0.25">
      <c r="A186" s="66" t="s">
        <v>1115</v>
      </c>
      <c r="B186" s="66" t="s">
        <v>1115</v>
      </c>
      <c r="C186" s="78"/>
      <c r="D186" s="79"/>
      <c r="E186" s="80"/>
      <c r="F186" s="81"/>
      <c r="G186" s="78"/>
      <c r="H186" s="77"/>
      <c r="I186" s="82"/>
      <c r="J186" s="82"/>
      <c r="K186" s="36"/>
      <c r="L186" s="85"/>
      <c r="M186" s="85"/>
      <c r="N186" s="84"/>
      <c r="O186" s="68" t="s">
        <v>179</v>
      </c>
      <c r="P186" s="70">
        <v>42391.101261574076</v>
      </c>
      <c r="Q186" s="68" t="s">
        <v>1566</v>
      </c>
      <c r="R186" s="72" t="s">
        <v>2152</v>
      </c>
      <c r="S186" s="68" t="s">
        <v>2388</v>
      </c>
      <c r="T186" s="68" t="s">
        <v>2470</v>
      </c>
      <c r="U186" s="70">
        <v>42391.101261574076</v>
      </c>
      <c r="V186" s="72" t="s">
        <v>2703</v>
      </c>
      <c r="W186" s="68"/>
      <c r="X186" s="68"/>
      <c r="Y186" s="74" t="s">
        <v>3419</v>
      </c>
      <c r="Z186" s="68"/>
    </row>
    <row r="187" spans="1:26" x14ac:dyDescent="0.25">
      <c r="A187" s="66" t="s">
        <v>1115</v>
      </c>
      <c r="B187" s="66" t="s">
        <v>1115</v>
      </c>
      <c r="C187" s="78"/>
      <c r="D187" s="79"/>
      <c r="E187" s="80"/>
      <c r="F187" s="81"/>
      <c r="G187" s="78"/>
      <c r="H187" s="77"/>
      <c r="I187" s="82"/>
      <c r="J187" s="82"/>
      <c r="K187" s="36"/>
      <c r="L187" s="85"/>
      <c r="M187" s="85"/>
      <c r="N187" s="84"/>
      <c r="O187" s="68" t="s">
        <v>179</v>
      </c>
      <c r="P187" s="70">
        <v>42391.44358796296</v>
      </c>
      <c r="Q187" s="68" t="s">
        <v>1567</v>
      </c>
      <c r="R187" s="72" t="s">
        <v>2167</v>
      </c>
      <c r="S187" s="68" t="s">
        <v>2388</v>
      </c>
      <c r="T187" s="68" t="s">
        <v>2470</v>
      </c>
      <c r="U187" s="70">
        <v>42391.44358796296</v>
      </c>
      <c r="V187" s="72" t="s">
        <v>2704</v>
      </c>
      <c r="W187" s="68"/>
      <c r="X187" s="68"/>
      <c r="Y187" s="74" t="s">
        <v>3420</v>
      </c>
      <c r="Z187" s="68"/>
    </row>
    <row r="188" spans="1:26" x14ac:dyDescent="0.25">
      <c r="A188" s="66" t="s">
        <v>1115</v>
      </c>
      <c r="B188" s="66" t="s">
        <v>1115</v>
      </c>
      <c r="C188" s="78"/>
      <c r="D188" s="79"/>
      <c r="E188" s="80"/>
      <c r="F188" s="81"/>
      <c r="G188" s="78"/>
      <c r="H188" s="77"/>
      <c r="I188" s="82"/>
      <c r="J188" s="82"/>
      <c r="K188" s="36"/>
      <c r="L188" s="85"/>
      <c r="M188" s="85"/>
      <c r="N188" s="84"/>
      <c r="O188" s="68" t="s">
        <v>179</v>
      </c>
      <c r="P188" s="70">
        <v>42391.444768518515</v>
      </c>
      <c r="Q188" s="68" t="s">
        <v>1568</v>
      </c>
      <c r="R188" s="72" t="s">
        <v>2168</v>
      </c>
      <c r="S188" s="68" t="s">
        <v>2388</v>
      </c>
      <c r="T188" s="68" t="s">
        <v>2470</v>
      </c>
      <c r="U188" s="70">
        <v>42391.444768518515</v>
      </c>
      <c r="V188" s="72" t="s">
        <v>2705</v>
      </c>
      <c r="W188" s="68"/>
      <c r="X188" s="68"/>
      <c r="Y188" s="74" t="s">
        <v>3421</v>
      </c>
      <c r="Z188" s="68"/>
    </row>
    <row r="189" spans="1:26" x14ac:dyDescent="0.25">
      <c r="A189" s="66" t="s">
        <v>1116</v>
      </c>
      <c r="B189" s="66" t="s">
        <v>1370</v>
      </c>
      <c r="C189" s="78"/>
      <c r="D189" s="79"/>
      <c r="E189" s="80"/>
      <c r="F189" s="81"/>
      <c r="G189" s="78"/>
      <c r="H189" s="77"/>
      <c r="I189" s="82"/>
      <c r="J189" s="82"/>
      <c r="K189" s="36"/>
      <c r="L189" s="85"/>
      <c r="M189" s="85"/>
      <c r="N189" s="84"/>
      <c r="O189" s="68" t="s">
        <v>250</v>
      </c>
      <c r="P189" s="70">
        <v>42391.507638888892</v>
      </c>
      <c r="Q189" s="68" t="s">
        <v>1569</v>
      </c>
      <c r="R189" s="68"/>
      <c r="S189" s="68"/>
      <c r="T189" s="68"/>
      <c r="U189" s="70">
        <v>42391.507638888892</v>
      </c>
      <c r="V189" s="72" t="s">
        <v>2706</v>
      </c>
      <c r="W189" s="68"/>
      <c r="X189" s="68"/>
      <c r="Y189" s="74" t="s">
        <v>3422</v>
      </c>
      <c r="Z189" s="68"/>
    </row>
    <row r="190" spans="1:26" x14ac:dyDescent="0.25">
      <c r="A190" s="66" t="s">
        <v>1117</v>
      </c>
      <c r="B190" s="66" t="s">
        <v>1371</v>
      </c>
      <c r="C190" s="78"/>
      <c r="D190" s="79"/>
      <c r="E190" s="80"/>
      <c r="F190" s="81"/>
      <c r="G190" s="78"/>
      <c r="H190" s="77"/>
      <c r="I190" s="82"/>
      <c r="J190" s="82"/>
      <c r="K190" s="36"/>
      <c r="L190" s="85"/>
      <c r="M190" s="85"/>
      <c r="N190" s="84"/>
      <c r="O190" s="68" t="s">
        <v>250</v>
      </c>
      <c r="P190" s="70">
        <v>42391.54314814815</v>
      </c>
      <c r="Q190" s="68" t="s">
        <v>1570</v>
      </c>
      <c r="R190" s="72" t="s">
        <v>2169</v>
      </c>
      <c r="S190" s="68" t="s">
        <v>2364</v>
      </c>
      <c r="T190" s="68"/>
      <c r="U190" s="70">
        <v>42391.54314814815</v>
      </c>
      <c r="V190" s="72" t="s">
        <v>2707</v>
      </c>
      <c r="W190" s="68"/>
      <c r="X190" s="68"/>
      <c r="Y190" s="74" t="s">
        <v>3423</v>
      </c>
      <c r="Z190" s="68"/>
    </row>
    <row r="191" spans="1:26" x14ac:dyDescent="0.25">
      <c r="A191" s="66" t="s">
        <v>1118</v>
      </c>
      <c r="B191" s="66" t="s">
        <v>1118</v>
      </c>
      <c r="C191" s="78"/>
      <c r="D191" s="79"/>
      <c r="E191" s="80"/>
      <c r="F191" s="81"/>
      <c r="G191" s="78"/>
      <c r="H191" s="77"/>
      <c r="I191" s="82"/>
      <c r="J191" s="82"/>
      <c r="K191" s="36"/>
      <c r="L191" s="85"/>
      <c r="M191" s="85"/>
      <c r="N191" s="84"/>
      <c r="O191" s="68" t="s">
        <v>179</v>
      </c>
      <c r="P191" s="70">
        <v>42391.555879629632</v>
      </c>
      <c r="Q191" s="68" t="s">
        <v>1571</v>
      </c>
      <c r="R191" s="72" t="s">
        <v>2170</v>
      </c>
      <c r="S191" s="68" t="s">
        <v>2389</v>
      </c>
      <c r="T191" s="68"/>
      <c r="U191" s="70">
        <v>42391.555879629632</v>
      </c>
      <c r="V191" s="72" t="s">
        <v>2708</v>
      </c>
      <c r="W191" s="68"/>
      <c r="X191" s="68"/>
      <c r="Y191" s="74" t="s">
        <v>3424</v>
      </c>
      <c r="Z191" s="68"/>
    </row>
    <row r="192" spans="1:26" x14ac:dyDescent="0.25">
      <c r="A192" s="66" t="s">
        <v>1119</v>
      </c>
      <c r="B192" s="66" t="s">
        <v>1119</v>
      </c>
      <c r="C192" s="78"/>
      <c r="D192" s="79"/>
      <c r="E192" s="80"/>
      <c r="F192" s="81"/>
      <c r="G192" s="78"/>
      <c r="H192" s="77"/>
      <c r="I192" s="82"/>
      <c r="J192" s="82"/>
      <c r="K192" s="36"/>
      <c r="L192" s="85"/>
      <c r="M192" s="85"/>
      <c r="N192" s="84"/>
      <c r="O192" s="68" t="s">
        <v>179</v>
      </c>
      <c r="P192" s="70">
        <v>42391.68886574074</v>
      </c>
      <c r="Q192" s="68" t="s">
        <v>1572</v>
      </c>
      <c r="R192" s="72" t="s">
        <v>2082</v>
      </c>
      <c r="S192" s="68" t="s">
        <v>2350</v>
      </c>
      <c r="T192" s="68" t="s">
        <v>2444</v>
      </c>
      <c r="U192" s="70">
        <v>42391.68886574074</v>
      </c>
      <c r="V192" s="72" t="s">
        <v>2709</v>
      </c>
      <c r="W192" s="68"/>
      <c r="X192" s="68"/>
      <c r="Y192" s="74" t="s">
        <v>3425</v>
      </c>
      <c r="Z192" s="68"/>
    </row>
    <row r="193" spans="1:26" x14ac:dyDescent="0.25">
      <c r="A193" s="66" t="s">
        <v>1120</v>
      </c>
      <c r="B193" s="66" t="s">
        <v>1120</v>
      </c>
      <c r="C193" s="78"/>
      <c r="D193" s="79"/>
      <c r="E193" s="80"/>
      <c r="F193" s="81"/>
      <c r="G193" s="78"/>
      <c r="H193" s="77"/>
      <c r="I193" s="82"/>
      <c r="J193" s="82"/>
      <c r="K193" s="36"/>
      <c r="L193" s="85"/>
      <c r="M193" s="85"/>
      <c r="N193" s="84"/>
      <c r="O193" s="68" t="s">
        <v>179</v>
      </c>
      <c r="P193" s="70">
        <v>42391.708240740743</v>
      </c>
      <c r="Q193" s="68" t="s">
        <v>1573</v>
      </c>
      <c r="R193" s="72" t="s">
        <v>2171</v>
      </c>
      <c r="S193" s="68" t="s">
        <v>345</v>
      </c>
      <c r="T193" s="68"/>
      <c r="U193" s="70">
        <v>42391.708240740743</v>
      </c>
      <c r="V193" s="72" t="s">
        <v>2710</v>
      </c>
      <c r="W193" s="68"/>
      <c r="X193" s="68"/>
      <c r="Y193" s="74" t="s">
        <v>3426</v>
      </c>
      <c r="Z193" s="68"/>
    </row>
    <row r="194" spans="1:26" x14ac:dyDescent="0.25">
      <c r="A194" s="66" t="s">
        <v>1121</v>
      </c>
      <c r="B194" s="66" t="s">
        <v>1121</v>
      </c>
      <c r="C194" s="78"/>
      <c r="D194" s="79"/>
      <c r="E194" s="80"/>
      <c r="F194" s="81"/>
      <c r="G194" s="78"/>
      <c r="H194" s="77"/>
      <c r="I194" s="82"/>
      <c r="J194" s="82"/>
      <c r="K194" s="36"/>
      <c r="L194" s="85"/>
      <c r="M194" s="85"/>
      <c r="N194" s="84"/>
      <c r="O194" s="68" t="s">
        <v>179</v>
      </c>
      <c r="P194" s="70">
        <v>42390.603425925925</v>
      </c>
      <c r="Q194" s="68" t="s">
        <v>1574</v>
      </c>
      <c r="R194" s="72" t="s">
        <v>2172</v>
      </c>
      <c r="S194" s="68" t="s">
        <v>2390</v>
      </c>
      <c r="T194" s="68"/>
      <c r="U194" s="70">
        <v>42390.603425925925</v>
      </c>
      <c r="V194" s="72" t="s">
        <v>2711</v>
      </c>
      <c r="W194" s="68"/>
      <c r="X194" s="68"/>
      <c r="Y194" s="74" t="s">
        <v>3427</v>
      </c>
      <c r="Z194" s="68"/>
    </row>
    <row r="195" spans="1:26" x14ac:dyDescent="0.25">
      <c r="A195" s="66" t="s">
        <v>1121</v>
      </c>
      <c r="B195" s="66" t="s">
        <v>1121</v>
      </c>
      <c r="C195" s="78"/>
      <c r="D195" s="79"/>
      <c r="E195" s="80"/>
      <c r="F195" s="81"/>
      <c r="G195" s="78"/>
      <c r="H195" s="77"/>
      <c r="I195" s="82"/>
      <c r="J195" s="82"/>
      <c r="K195" s="36"/>
      <c r="L195" s="85"/>
      <c r="M195" s="85"/>
      <c r="N195" s="84"/>
      <c r="O195" s="68" t="s">
        <v>179</v>
      </c>
      <c r="P195" s="70">
        <v>42391.62295138889</v>
      </c>
      <c r="Q195" s="68" t="s">
        <v>1575</v>
      </c>
      <c r="R195" s="72" t="s">
        <v>2173</v>
      </c>
      <c r="S195" s="68" t="s">
        <v>2390</v>
      </c>
      <c r="T195" s="68"/>
      <c r="U195" s="70">
        <v>42391.62295138889</v>
      </c>
      <c r="V195" s="72" t="s">
        <v>2712</v>
      </c>
      <c r="W195" s="68"/>
      <c r="X195" s="68"/>
      <c r="Y195" s="74" t="s">
        <v>3428</v>
      </c>
      <c r="Z195" s="68"/>
    </row>
    <row r="196" spans="1:26" x14ac:dyDescent="0.25">
      <c r="A196" s="66" t="s">
        <v>1121</v>
      </c>
      <c r="B196" s="66" t="s">
        <v>1121</v>
      </c>
      <c r="C196" s="78"/>
      <c r="D196" s="79"/>
      <c r="E196" s="80"/>
      <c r="F196" s="81"/>
      <c r="G196" s="78"/>
      <c r="H196" s="77"/>
      <c r="I196" s="82"/>
      <c r="J196" s="82"/>
      <c r="K196" s="36"/>
      <c r="L196" s="85"/>
      <c r="M196" s="85"/>
      <c r="N196" s="84"/>
      <c r="O196" s="68" t="s">
        <v>179</v>
      </c>
      <c r="P196" s="70">
        <v>42391.694780092592</v>
      </c>
      <c r="Q196" s="68" t="s">
        <v>1576</v>
      </c>
      <c r="R196" s="72" t="s">
        <v>2174</v>
      </c>
      <c r="S196" s="68" t="s">
        <v>2390</v>
      </c>
      <c r="T196" s="68" t="s">
        <v>2474</v>
      </c>
      <c r="U196" s="70">
        <v>42391.694780092592</v>
      </c>
      <c r="V196" s="72" t="s">
        <v>2713</v>
      </c>
      <c r="W196" s="68">
        <v>34.06</v>
      </c>
      <c r="X196" s="68">
        <v>-88.94</v>
      </c>
      <c r="Y196" s="74" t="s">
        <v>3429</v>
      </c>
      <c r="Z196" s="68"/>
    </row>
    <row r="197" spans="1:26" x14ac:dyDescent="0.25">
      <c r="A197" s="66" t="s">
        <v>1121</v>
      </c>
      <c r="B197" s="66" t="s">
        <v>1121</v>
      </c>
      <c r="C197" s="78"/>
      <c r="D197" s="79"/>
      <c r="E197" s="80"/>
      <c r="F197" s="81"/>
      <c r="G197" s="78"/>
      <c r="H197" s="77"/>
      <c r="I197" s="82"/>
      <c r="J197" s="82"/>
      <c r="K197" s="36"/>
      <c r="L197" s="85"/>
      <c r="M197" s="85"/>
      <c r="N197" s="84"/>
      <c r="O197" s="68" t="s">
        <v>179</v>
      </c>
      <c r="P197" s="70">
        <v>42391.758391203701</v>
      </c>
      <c r="Q197" s="68" t="s">
        <v>1577</v>
      </c>
      <c r="R197" s="72" t="s">
        <v>2175</v>
      </c>
      <c r="S197" s="68" t="s">
        <v>2390</v>
      </c>
      <c r="T197" s="68"/>
      <c r="U197" s="70">
        <v>42391.758391203701</v>
      </c>
      <c r="V197" s="72" t="s">
        <v>2714</v>
      </c>
      <c r="W197" s="68"/>
      <c r="X197" s="68"/>
      <c r="Y197" s="74" t="s">
        <v>3430</v>
      </c>
      <c r="Z197" s="68"/>
    </row>
    <row r="198" spans="1:26" x14ac:dyDescent="0.25">
      <c r="A198" s="66" t="s">
        <v>1122</v>
      </c>
      <c r="B198" s="66" t="s">
        <v>1122</v>
      </c>
      <c r="C198" s="78"/>
      <c r="D198" s="79"/>
      <c r="E198" s="80"/>
      <c r="F198" s="81"/>
      <c r="G198" s="78"/>
      <c r="H198" s="77"/>
      <c r="I198" s="82"/>
      <c r="J198" s="82"/>
      <c r="K198" s="36"/>
      <c r="L198" s="85"/>
      <c r="M198" s="85"/>
      <c r="N198" s="84"/>
      <c r="O198" s="68" t="s">
        <v>179</v>
      </c>
      <c r="P198" s="70">
        <v>42390.885196759256</v>
      </c>
      <c r="Q198" s="68" t="s">
        <v>1578</v>
      </c>
      <c r="R198" s="68"/>
      <c r="S198" s="68"/>
      <c r="T198" s="68"/>
      <c r="U198" s="70">
        <v>42390.885196759256</v>
      </c>
      <c r="V198" s="72" t="s">
        <v>2715</v>
      </c>
      <c r="W198" s="68"/>
      <c r="X198" s="68"/>
      <c r="Y198" s="74" t="s">
        <v>3431</v>
      </c>
      <c r="Z198" s="68"/>
    </row>
    <row r="199" spans="1:26" x14ac:dyDescent="0.25">
      <c r="A199" s="66" t="s">
        <v>1122</v>
      </c>
      <c r="B199" s="66" t="s">
        <v>1122</v>
      </c>
      <c r="C199" s="78"/>
      <c r="D199" s="79"/>
      <c r="E199" s="80"/>
      <c r="F199" s="81"/>
      <c r="G199" s="78"/>
      <c r="H199" s="77"/>
      <c r="I199" s="82"/>
      <c r="J199" s="82"/>
      <c r="K199" s="36"/>
      <c r="L199" s="85"/>
      <c r="M199" s="85"/>
      <c r="N199" s="84"/>
      <c r="O199" s="68" t="s">
        <v>179</v>
      </c>
      <c r="P199" s="70">
        <v>42391.101342592592</v>
      </c>
      <c r="Q199" s="68" t="s">
        <v>1579</v>
      </c>
      <c r="R199" s="68"/>
      <c r="S199" s="68"/>
      <c r="T199" s="68"/>
      <c r="U199" s="70">
        <v>42391.101342592592</v>
      </c>
      <c r="V199" s="72" t="s">
        <v>2716</v>
      </c>
      <c r="W199" s="68"/>
      <c r="X199" s="68"/>
      <c r="Y199" s="74" t="s">
        <v>3432</v>
      </c>
      <c r="Z199" s="68"/>
    </row>
    <row r="200" spans="1:26" x14ac:dyDescent="0.25">
      <c r="A200" s="66" t="s">
        <v>1122</v>
      </c>
      <c r="B200" s="66" t="s">
        <v>1122</v>
      </c>
      <c r="C200" s="78"/>
      <c r="D200" s="79"/>
      <c r="E200" s="80"/>
      <c r="F200" s="81"/>
      <c r="G200" s="78"/>
      <c r="H200" s="77"/>
      <c r="I200" s="82"/>
      <c r="J200" s="82"/>
      <c r="K200" s="36"/>
      <c r="L200" s="85"/>
      <c r="M200" s="85"/>
      <c r="N200" s="84"/>
      <c r="O200" s="68" t="s">
        <v>179</v>
      </c>
      <c r="P200" s="70">
        <v>42391.443923611114</v>
      </c>
      <c r="Q200" s="68" t="s">
        <v>1580</v>
      </c>
      <c r="R200" s="68"/>
      <c r="S200" s="68"/>
      <c r="T200" s="68"/>
      <c r="U200" s="70">
        <v>42391.443923611114</v>
      </c>
      <c r="V200" s="72" t="s">
        <v>2717</v>
      </c>
      <c r="W200" s="68"/>
      <c r="X200" s="68"/>
      <c r="Y200" s="74" t="s">
        <v>3433</v>
      </c>
      <c r="Z200" s="68"/>
    </row>
    <row r="201" spans="1:26" x14ac:dyDescent="0.25">
      <c r="A201" s="66" t="s">
        <v>1122</v>
      </c>
      <c r="B201" s="66" t="s">
        <v>1122</v>
      </c>
      <c r="C201" s="78"/>
      <c r="D201" s="79"/>
      <c r="E201" s="80"/>
      <c r="F201" s="81"/>
      <c r="G201" s="78"/>
      <c r="H201" s="77"/>
      <c r="I201" s="82"/>
      <c r="J201" s="82"/>
      <c r="K201" s="36"/>
      <c r="L201" s="85"/>
      <c r="M201" s="85"/>
      <c r="N201" s="84"/>
      <c r="O201" s="68" t="s">
        <v>179</v>
      </c>
      <c r="P201" s="70">
        <v>42391.75949074074</v>
      </c>
      <c r="Q201" s="68" t="s">
        <v>1581</v>
      </c>
      <c r="R201" s="68"/>
      <c r="S201" s="68"/>
      <c r="T201" s="68"/>
      <c r="U201" s="70">
        <v>42391.75949074074</v>
      </c>
      <c r="V201" s="72" t="s">
        <v>2718</v>
      </c>
      <c r="W201" s="68"/>
      <c r="X201" s="68"/>
      <c r="Y201" s="74" t="s">
        <v>3434</v>
      </c>
      <c r="Z201" s="68"/>
    </row>
    <row r="202" spans="1:26" x14ac:dyDescent="0.25">
      <c r="A202" s="66" t="s">
        <v>1123</v>
      </c>
      <c r="B202" s="66" t="s">
        <v>245</v>
      </c>
      <c r="C202" s="78"/>
      <c r="D202" s="79"/>
      <c r="E202" s="80"/>
      <c r="F202" s="81"/>
      <c r="G202" s="78"/>
      <c r="H202" s="77"/>
      <c r="I202" s="82"/>
      <c r="J202" s="82"/>
      <c r="K202" s="36"/>
      <c r="L202" s="85"/>
      <c r="M202" s="85"/>
      <c r="N202" s="84"/>
      <c r="O202" s="68" t="s">
        <v>250</v>
      </c>
      <c r="P202" s="70">
        <v>42391.762453703705</v>
      </c>
      <c r="Q202" s="68" t="s">
        <v>1582</v>
      </c>
      <c r="R202" s="68" t="s">
        <v>2176</v>
      </c>
      <c r="S202" s="68" t="s">
        <v>2391</v>
      </c>
      <c r="T202" s="68"/>
      <c r="U202" s="70">
        <v>42391.762453703705</v>
      </c>
      <c r="V202" s="72" t="s">
        <v>2719</v>
      </c>
      <c r="W202" s="68"/>
      <c r="X202" s="68"/>
      <c r="Y202" s="74" t="s">
        <v>3435</v>
      </c>
      <c r="Z202" s="68"/>
    </row>
    <row r="203" spans="1:26" x14ac:dyDescent="0.25">
      <c r="A203" s="66" t="s">
        <v>1124</v>
      </c>
      <c r="B203" s="66" t="s">
        <v>1124</v>
      </c>
      <c r="C203" s="78"/>
      <c r="D203" s="79"/>
      <c r="E203" s="80"/>
      <c r="F203" s="81"/>
      <c r="G203" s="78"/>
      <c r="H203" s="77"/>
      <c r="I203" s="82"/>
      <c r="J203" s="82"/>
      <c r="K203" s="36"/>
      <c r="L203" s="85"/>
      <c r="M203" s="85"/>
      <c r="N203" s="84"/>
      <c r="O203" s="68" t="s">
        <v>179</v>
      </c>
      <c r="P203" s="70">
        <v>42390.145532407405</v>
      </c>
      <c r="Q203" s="68" t="s">
        <v>1583</v>
      </c>
      <c r="R203" s="72" t="s">
        <v>2177</v>
      </c>
      <c r="S203" s="68" t="s">
        <v>2390</v>
      </c>
      <c r="T203" s="68"/>
      <c r="U203" s="70">
        <v>42390.145532407405</v>
      </c>
      <c r="V203" s="72" t="s">
        <v>2720</v>
      </c>
      <c r="W203" s="68"/>
      <c r="X203" s="68"/>
      <c r="Y203" s="74" t="s">
        <v>3436</v>
      </c>
      <c r="Z203" s="68"/>
    </row>
    <row r="204" spans="1:26" x14ac:dyDescent="0.25">
      <c r="A204" s="66" t="s">
        <v>1124</v>
      </c>
      <c r="B204" s="66" t="s">
        <v>1124</v>
      </c>
      <c r="C204" s="78"/>
      <c r="D204" s="79"/>
      <c r="E204" s="80"/>
      <c r="F204" s="81"/>
      <c r="G204" s="78"/>
      <c r="H204" s="77"/>
      <c r="I204" s="82"/>
      <c r="J204" s="82"/>
      <c r="K204" s="36"/>
      <c r="L204" s="85"/>
      <c r="M204" s="85"/>
      <c r="N204" s="84"/>
      <c r="O204" s="68" t="s">
        <v>179</v>
      </c>
      <c r="P204" s="70">
        <v>42390.449363425927</v>
      </c>
      <c r="Q204" s="68" t="s">
        <v>1584</v>
      </c>
      <c r="R204" s="72" t="s">
        <v>2178</v>
      </c>
      <c r="S204" s="68" t="s">
        <v>2390</v>
      </c>
      <c r="T204" s="68"/>
      <c r="U204" s="70">
        <v>42390.449363425927</v>
      </c>
      <c r="V204" s="72" t="s">
        <v>2721</v>
      </c>
      <c r="W204" s="68"/>
      <c r="X204" s="68"/>
      <c r="Y204" s="74" t="s">
        <v>3437</v>
      </c>
      <c r="Z204" s="68"/>
    </row>
    <row r="205" spans="1:26" x14ac:dyDescent="0.25">
      <c r="A205" s="66" t="s">
        <v>1124</v>
      </c>
      <c r="B205" s="66" t="s">
        <v>1124</v>
      </c>
      <c r="C205" s="78"/>
      <c r="D205" s="79"/>
      <c r="E205" s="80"/>
      <c r="F205" s="81"/>
      <c r="G205" s="78"/>
      <c r="H205" s="77"/>
      <c r="I205" s="82"/>
      <c r="J205" s="82"/>
      <c r="K205" s="36"/>
      <c r="L205" s="85"/>
      <c r="M205" s="85"/>
      <c r="N205" s="84"/>
      <c r="O205" s="68" t="s">
        <v>179</v>
      </c>
      <c r="P205" s="70">
        <v>42390.614363425928</v>
      </c>
      <c r="Q205" s="68" t="s">
        <v>1585</v>
      </c>
      <c r="R205" s="72" t="s">
        <v>2179</v>
      </c>
      <c r="S205" s="68" t="s">
        <v>2390</v>
      </c>
      <c r="T205" s="68"/>
      <c r="U205" s="70">
        <v>42390.614363425928</v>
      </c>
      <c r="V205" s="72" t="s">
        <v>2722</v>
      </c>
      <c r="W205" s="68"/>
      <c r="X205" s="68"/>
      <c r="Y205" s="74" t="s">
        <v>3438</v>
      </c>
      <c r="Z205" s="68"/>
    </row>
    <row r="206" spans="1:26" x14ac:dyDescent="0.25">
      <c r="A206" s="66" t="s">
        <v>1124</v>
      </c>
      <c r="B206" s="66" t="s">
        <v>1124</v>
      </c>
      <c r="C206" s="78"/>
      <c r="D206" s="79"/>
      <c r="E206" s="80"/>
      <c r="F206" s="81"/>
      <c r="G206" s="78"/>
      <c r="H206" s="77"/>
      <c r="I206" s="82"/>
      <c r="J206" s="82"/>
      <c r="K206" s="36"/>
      <c r="L206" s="85"/>
      <c r="M206" s="85"/>
      <c r="N206" s="84"/>
      <c r="O206" s="68" t="s">
        <v>179</v>
      </c>
      <c r="P206" s="70">
        <v>42390.888310185182</v>
      </c>
      <c r="Q206" s="68" t="s">
        <v>1586</v>
      </c>
      <c r="R206" s="72" t="s">
        <v>2180</v>
      </c>
      <c r="S206" s="68" t="s">
        <v>2390</v>
      </c>
      <c r="T206" s="68"/>
      <c r="U206" s="70">
        <v>42390.888310185182</v>
      </c>
      <c r="V206" s="72" t="s">
        <v>2723</v>
      </c>
      <c r="W206" s="68"/>
      <c r="X206" s="68"/>
      <c r="Y206" s="74" t="s">
        <v>3439</v>
      </c>
      <c r="Z206" s="68"/>
    </row>
    <row r="207" spans="1:26" x14ac:dyDescent="0.25">
      <c r="A207" s="66" t="s">
        <v>1124</v>
      </c>
      <c r="B207" s="66" t="s">
        <v>1124</v>
      </c>
      <c r="C207" s="78"/>
      <c r="D207" s="79"/>
      <c r="E207" s="80"/>
      <c r="F207" s="81"/>
      <c r="G207" s="78"/>
      <c r="H207" s="77"/>
      <c r="I207" s="82"/>
      <c r="J207" s="82"/>
      <c r="K207" s="36"/>
      <c r="L207" s="85"/>
      <c r="M207" s="85"/>
      <c r="N207" s="84"/>
      <c r="O207" s="68" t="s">
        <v>179</v>
      </c>
      <c r="P207" s="70">
        <v>42390.900046296294</v>
      </c>
      <c r="Q207" s="68" t="s">
        <v>1587</v>
      </c>
      <c r="R207" s="72" t="s">
        <v>2181</v>
      </c>
      <c r="S207" s="68" t="s">
        <v>2390</v>
      </c>
      <c r="T207" s="68"/>
      <c r="U207" s="70">
        <v>42390.900046296294</v>
      </c>
      <c r="V207" s="72" t="s">
        <v>2724</v>
      </c>
      <c r="W207" s="68"/>
      <c r="X207" s="68"/>
      <c r="Y207" s="74" t="s">
        <v>3440</v>
      </c>
      <c r="Z207" s="68"/>
    </row>
    <row r="208" spans="1:26" x14ac:dyDescent="0.25">
      <c r="A208" s="66" t="s">
        <v>1124</v>
      </c>
      <c r="B208" s="66" t="s">
        <v>1124</v>
      </c>
      <c r="C208" s="78"/>
      <c r="D208" s="79"/>
      <c r="E208" s="80"/>
      <c r="F208" s="81"/>
      <c r="G208" s="78"/>
      <c r="H208" s="77"/>
      <c r="I208" s="82"/>
      <c r="J208" s="82"/>
      <c r="K208" s="36"/>
      <c r="L208" s="85"/>
      <c r="M208" s="85"/>
      <c r="N208" s="84"/>
      <c r="O208" s="68" t="s">
        <v>179</v>
      </c>
      <c r="P208" s="70">
        <v>42390.976076388892</v>
      </c>
      <c r="Q208" s="68" t="s">
        <v>1588</v>
      </c>
      <c r="R208" s="72" t="s">
        <v>2182</v>
      </c>
      <c r="S208" s="68" t="s">
        <v>2390</v>
      </c>
      <c r="T208" s="68"/>
      <c r="U208" s="70">
        <v>42390.976076388892</v>
      </c>
      <c r="V208" s="72" t="s">
        <v>2725</v>
      </c>
      <c r="W208" s="68"/>
      <c r="X208" s="68"/>
      <c r="Y208" s="74" t="s">
        <v>3441</v>
      </c>
      <c r="Z208" s="68"/>
    </row>
    <row r="209" spans="1:26" x14ac:dyDescent="0.25">
      <c r="A209" s="66" t="s">
        <v>1124</v>
      </c>
      <c r="B209" s="66" t="s">
        <v>1124</v>
      </c>
      <c r="C209" s="78"/>
      <c r="D209" s="79"/>
      <c r="E209" s="80"/>
      <c r="F209" s="81"/>
      <c r="G209" s="78"/>
      <c r="H209" s="77"/>
      <c r="I209" s="82"/>
      <c r="J209" s="82"/>
      <c r="K209" s="36"/>
      <c r="L209" s="85"/>
      <c r="M209" s="85"/>
      <c r="N209" s="84"/>
      <c r="O209" s="68" t="s">
        <v>179</v>
      </c>
      <c r="P209" s="70">
        <v>42391.110752314817</v>
      </c>
      <c r="Q209" s="68" t="s">
        <v>1589</v>
      </c>
      <c r="R209" s="72" t="s">
        <v>2183</v>
      </c>
      <c r="S209" s="68" t="s">
        <v>2390</v>
      </c>
      <c r="T209" s="68"/>
      <c r="U209" s="70">
        <v>42391.110752314817</v>
      </c>
      <c r="V209" s="72" t="s">
        <v>2726</v>
      </c>
      <c r="W209" s="68"/>
      <c r="X209" s="68"/>
      <c r="Y209" s="74" t="s">
        <v>3442</v>
      </c>
      <c r="Z209" s="68"/>
    </row>
    <row r="210" spans="1:26" x14ac:dyDescent="0.25">
      <c r="A210" s="66" t="s">
        <v>1124</v>
      </c>
      <c r="B210" s="66" t="s">
        <v>1124</v>
      </c>
      <c r="C210" s="78"/>
      <c r="D210" s="79"/>
      <c r="E210" s="80"/>
      <c r="F210" s="81"/>
      <c r="G210" s="78"/>
      <c r="H210" s="77"/>
      <c r="I210" s="82"/>
      <c r="J210" s="82"/>
      <c r="K210" s="36"/>
      <c r="L210" s="85"/>
      <c r="M210" s="85"/>
      <c r="N210" s="84"/>
      <c r="O210" s="68" t="s">
        <v>179</v>
      </c>
      <c r="P210" s="70">
        <v>42391.700752314813</v>
      </c>
      <c r="Q210" s="68" t="s">
        <v>1590</v>
      </c>
      <c r="R210" s="72" t="s">
        <v>2184</v>
      </c>
      <c r="S210" s="68" t="s">
        <v>2390</v>
      </c>
      <c r="T210" s="68"/>
      <c r="U210" s="70">
        <v>42391.700752314813</v>
      </c>
      <c r="V210" s="72" t="s">
        <v>2727</v>
      </c>
      <c r="W210" s="68"/>
      <c r="X210" s="68"/>
      <c r="Y210" s="74" t="s">
        <v>3443</v>
      </c>
      <c r="Z210" s="68"/>
    </row>
    <row r="211" spans="1:26" x14ac:dyDescent="0.25">
      <c r="A211" s="66" t="s">
        <v>1124</v>
      </c>
      <c r="B211" s="66" t="s">
        <v>1124</v>
      </c>
      <c r="C211" s="78"/>
      <c r="D211" s="79"/>
      <c r="E211" s="80"/>
      <c r="F211" s="81"/>
      <c r="G211" s="78"/>
      <c r="H211" s="77"/>
      <c r="I211" s="82"/>
      <c r="J211" s="82"/>
      <c r="K211" s="36"/>
      <c r="L211" s="85"/>
      <c r="M211" s="85"/>
      <c r="N211" s="84"/>
      <c r="O211" s="68" t="s">
        <v>179</v>
      </c>
      <c r="P211" s="70">
        <v>42391.762546296297</v>
      </c>
      <c r="Q211" s="68" t="s">
        <v>1591</v>
      </c>
      <c r="R211" s="72" t="s">
        <v>2185</v>
      </c>
      <c r="S211" s="68" t="s">
        <v>2390</v>
      </c>
      <c r="T211" s="68"/>
      <c r="U211" s="70">
        <v>42391.762546296297</v>
      </c>
      <c r="V211" s="72" t="s">
        <v>2728</v>
      </c>
      <c r="W211" s="68"/>
      <c r="X211" s="68"/>
      <c r="Y211" s="74" t="s">
        <v>3444</v>
      </c>
      <c r="Z211" s="68"/>
    </row>
    <row r="212" spans="1:26" x14ac:dyDescent="0.25">
      <c r="A212" s="66" t="s">
        <v>1125</v>
      </c>
      <c r="B212" s="66" t="s">
        <v>1125</v>
      </c>
      <c r="C212" s="78"/>
      <c r="D212" s="79"/>
      <c r="E212" s="80"/>
      <c r="F212" s="81"/>
      <c r="G212" s="78"/>
      <c r="H212" s="77"/>
      <c r="I212" s="82"/>
      <c r="J212" s="82"/>
      <c r="K212" s="36"/>
      <c r="L212" s="85"/>
      <c r="M212" s="85"/>
      <c r="N212" s="84"/>
      <c r="O212" s="68" t="s">
        <v>179</v>
      </c>
      <c r="P212" s="70">
        <v>42391.788761574076</v>
      </c>
      <c r="Q212" s="68" t="s">
        <v>1592</v>
      </c>
      <c r="R212" s="72" t="s">
        <v>2186</v>
      </c>
      <c r="S212" s="68" t="s">
        <v>2354</v>
      </c>
      <c r="T212" s="68"/>
      <c r="U212" s="70">
        <v>42391.788761574076</v>
      </c>
      <c r="V212" s="72" t="s">
        <v>2729</v>
      </c>
      <c r="W212" s="68"/>
      <c r="X212" s="68"/>
      <c r="Y212" s="74" t="s">
        <v>3445</v>
      </c>
      <c r="Z212" s="68"/>
    </row>
    <row r="213" spans="1:26" x14ac:dyDescent="0.25">
      <c r="A213" s="66" t="s">
        <v>1126</v>
      </c>
      <c r="B213" s="66" t="s">
        <v>1126</v>
      </c>
      <c r="C213" s="78"/>
      <c r="D213" s="79"/>
      <c r="E213" s="80"/>
      <c r="F213" s="81"/>
      <c r="G213" s="78"/>
      <c r="H213" s="77"/>
      <c r="I213" s="82"/>
      <c r="J213" s="82"/>
      <c r="K213" s="36"/>
      <c r="L213" s="85"/>
      <c r="M213" s="85"/>
      <c r="N213" s="84"/>
      <c r="O213" s="68" t="s">
        <v>179</v>
      </c>
      <c r="P213" s="70">
        <v>42391.825844907406</v>
      </c>
      <c r="Q213" s="68" t="s">
        <v>1593</v>
      </c>
      <c r="R213" s="72" t="s">
        <v>2187</v>
      </c>
      <c r="S213" s="68" t="s">
        <v>2392</v>
      </c>
      <c r="T213" s="68"/>
      <c r="U213" s="70">
        <v>42391.825844907406</v>
      </c>
      <c r="V213" s="72" t="s">
        <v>2730</v>
      </c>
      <c r="W213" s="68"/>
      <c r="X213" s="68"/>
      <c r="Y213" s="74" t="s">
        <v>3446</v>
      </c>
      <c r="Z213" s="68"/>
    </row>
    <row r="214" spans="1:26" x14ac:dyDescent="0.25">
      <c r="A214" s="66" t="s">
        <v>1127</v>
      </c>
      <c r="B214" s="66" t="s">
        <v>1372</v>
      </c>
      <c r="C214" s="78"/>
      <c r="D214" s="79"/>
      <c r="E214" s="80"/>
      <c r="F214" s="81"/>
      <c r="G214" s="78"/>
      <c r="H214" s="77"/>
      <c r="I214" s="82"/>
      <c r="J214" s="82"/>
      <c r="K214" s="36"/>
      <c r="L214" s="85"/>
      <c r="M214" s="85"/>
      <c r="N214" s="84"/>
      <c r="O214" s="68" t="s">
        <v>251</v>
      </c>
      <c r="P214" s="70">
        <v>42391.841435185182</v>
      </c>
      <c r="Q214" s="68" t="s">
        <v>1594</v>
      </c>
      <c r="R214" s="68"/>
      <c r="S214" s="68"/>
      <c r="T214" s="68"/>
      <c r="U214" s="70">
        <v>42391.841435185182</v>
      </c>
      <c r="V214" s="72" t="s">
        <v>2731</v>
      </c>
      <c r="W214" s="68"/>
      <c r="X214" s="68"/>
      <c r="Y214" s="74" t="s">
        <v>3447</v>
      </c>
      <c r="Z214" s="74" t="s">
        <v>3992</v>
      </c>
    </row>
    <row r="215" spans="1:26" x14ac:dyDescent="0.25">
      <c r="A215" s="66" t="s">
        <v>195</v>
      </c>
      <c r="B215" s="66" t="s">
        <v>195</v>
      </c>
      <c r="C215" s="78"/>
      <c r="D215" s="79"/>
      <c r="E215" s="80"/>
      <c r="F215" s="81"/>
      <c r="G215" s="78"/>
      <c r="H215" s="77"/>
      <c r="I215" s="82"/>
      <c r="J215" s="82"/>
      <c r="K215" s="36"/>
      <c r="L215" s="85"/>
      <c r="M215" s="85"/>
      <c r="N215" s="84"/>
      <c r="O215" s="68" t="s">
        <v>179</v>
      </c>
      <c r="P215" s="70">
        <v>42391.849386574075</v>
      </c>
      <c r="Q215" s="68" t="s">
        <v>258</v>
      </c>
      <c r="R215" s="72" t="s">
        <v>317</v>
      </c>
      <c r="S215" s="68" t="s">
        <v>347</v>
      </c>
      <c r="T215" s="68" t="s">
        <v>366</v>
      </c>
      <c r="U215" s="70">
        <v>42391.849386574075</v>
      </c>
      <c r="V215" s="72" t="s">
        <v>382</v>
      </c>
      <c r="W215" s="68"/>
      <c r="X215" s="68"/>
      <c r="Y215" s="74" t="s">
        <v>450</v>
      </c>
      <c r="Z215" s="68"/>
    </row>
    <row r="216" spans="1:26" x14ac:dyDescent="0.25">
      <c r="A216" s="66" t="s">
        <v>1128</v>
      </c>
      <c r="B216" s="66" t="s">
        <v>1128</v>
      </c>
      <c r="C216" s="78"/>
      <c r="D216" s="79"/>
      <c r="E216" s="80"/>
      <c r="F216" s="81"/>
      <c r="G216" s="78"/>
      <c r="H216" s="77"/>
      <c r="I216" s="82"/>
      <c r="J216" s="82"/>
      <c r="K216" s="36"/>
      <c r="L216" s="85"/>
      <c r="M216" s="85"/>
      <c r="N216" s="84"/>
      <c r="O216" s="68" t="s">
        <v>179</v>
      </c>
      <c r="P216" s="70">
        <v>42391.855451388888</v>
      </c>
      <c r="Q216" s="68" t="s">
        <v>1595</v>
      </c>
      <c r="R216" s="72" t="s">
        <v>2188</v>
      </c>
      <c r="S216" s="68" t="s">
        <v>2393</v>
      </c>
      <c r="T216" s="68"/>
      <c r="U216" s="70">
        <v>42391.855451388888</v>
      </c>
      <c r="V216" s="72" t="s">
        <v>2732</v>
      </c>
      <c r="W216" s="68"/>
      <c r="X216" s="68"/>
      <c r="Y216" s="74" t="s">
        <v>3448</v>
      </c>
      <c r="Z216" s="68"/>
    </row>
    <row r="217" spans="1:26" x14ac:dyDescent="0.25">
      <c r="A217" s="66" t="s">
        <v>1129</v>
      </c>
      <c r="B217" s="66" t="s">
        <v>1129</v>
      </c>
      <c r="C217" s="78"/>
      <c r="D217" s="79"/>
      <c r="E217" s="80"/>
      <c r="F217" s="81"/>
      <c r="G217" s="78"/>
      <c r="H217" s="77"/>
      <c r="I217" s="82"/>
      <c r="J217" s="82"/>
      <c r="K217" s="36"/>
      <c r="L217" s="85"/>
      <c r="M217" s="85"/>
      <c r="N217" s="84"/>
      <c r="O217" s="68" t="s">
        <v>179</v>
      </c>
      <c r="P217" s="70">
        <v>42388.851157407407</v>
      </c>
      <c r="Q217" s="68" t="s">
        <v>1596</v>
      </c>
      <c r="R217" s="72" t="s">
        <v>2189</v>
      </c>
      <c r="S217" s="68" t="s">
        <v>362</v>
      </c>
      <c r="T217" s="68"/>
      <c r="U217" s="70">
        <v>42388.851157407407</v>
      </c>
      <c r="V217" s="72" t="s">
        <v>2733</v>
      </c>
      <c r="W217" s="68"/>
      <c r="X217" s="68"/>
      <c r="Y217" s="74" t="s">
        <v>3449</v>
      </c>
      <c r="Z217" s="68"/>
    </row>
    <row r="218" spans="1:26" x14ac:dyDescent="0.25">
      <c r="A218" s="66" t="s">
        <v>1129</v>
      </c>
      <c r="B218" s="66" t="s">
        <v>1129</v>
      </c>
      <c r="C218" s="78"/>
      <c r="D218" s="79"/>
      <c r="E218" s="80"/>
      <c r="F218" s="81"/>
      <c r="G218" s="78"/>
      <c r="H218" s="77"/>
      <c r="I218" s="82"/>
      <c r="J218" s="82"/>
      <c r="K218" s="36"/>
      <c r="L218" s="85"/>
      <c r="M218" s="85"/>
      <c r="N218" s="84"/>
      <c r="O218" s="68" t="s">
        <v>179</v>
      </c>
      <c r="P218" s="70">
        <v>42391.858784722222</v>
      </c>
      <c r="Q218" s="68" t="s">
        <v>1597</v>
      </c>
      <c r="R218" s="72" t="s">
        <v>2190</v>
      </c>
      <c r="S218" s="68" t="s">
        <v>362</v>
      </c>
      <c r="T218" s="68"/>
      <c r="U218" s="70">
        <v>42391.858784722222</v>
      </c>
      <c r="V218" s="72" t="s">
        <v>2734</v>
      </c>
      <c r="W218" s="68"/>
      <c r="X218" s="68"/>
      <c r="Y218" s="74" t="s">
        <v>3450</v>
      </c>
      <c r="Z218" s="68"/>
    </row>
    <row r="219" spans="1:26" x14ac:dyDescent="0.25">
      <c r="A219" s="66" t="s">
        <v>1130</v>
      </c>
      <c r="B219" s="66" t="s">
        <v>1373</v>
      </c>
      <c r="C219" s="78"/>
      <c r="D219" s="79"/>
      <c r="E219" s="80"/>
      <c r="F219" s="81"/>
      <c r="G219" s="78"/>
      <c r="H219" s="77"/>
      <c r="I219" s="82"/>
      <c r="J219" s="82"/>
      <c r="K219" s="36"/>
      <c r="L219" s="85"/>
      <c r="M219" s="85"/>
      <c r="N219" s="84"/>
      <c r="O219" s="68" t="s">
        <v>250</v>
      </c>
      <c r="P219" s="70">
        <v>42391.917094907411</v>
      </c>
      <c r="Q219" s="68" t="s">
        <v>1598</v>
      </c>
      <c r="R219" s="72" t="s">
        <v>2191</v>
      </c>
      <c r="S219" s="68" t="s">
        <v>354</v>
      </c>
      <c r="T219" s="68"/>
      <c r="U219" s="70">
        <v>42391.917094907411</v>
      </c>
      <c r="V219" s="72" t="s">
        <v>2735</v>
      </c>
      <c r="W219" s="68"/>
      <c r="X219" s="68"/>
      <c r="Y219" s="74" t="s">
        <v>3451</v>
      </c>
      <c r="Z219" s="68"/>
    </row>
    <row r="220" spans="1:26" x14ac:dyDescent="0.25">
      <c r="A220" s="66" t="s">
        <v>1130</v>
      </c>
      <c r="B220" s="66" t="s">
        <v>245</v>
      </c>
      <c r="C220" s="78"/>
      <c r="D220" s="79"/>
      <c r="E220" s="80"/>
      <c r="F220" s="81"/>
      <c r="G220" s="78"/>
      <c r="H220" s="77"/>
      <c r="I220" s="82"/>
      <c r="J220" s="82"/>
      <c r="K220" s="36"/>
      <c r="L220" s="85"/>
      <c r="M220" s="85"/>
      <c r="N220" s="84"/>
      <c r="O220" s="68" t="s">
        <v>250</v>
      </c>
      <c r="P220" s="70">
        <v>42391.917094907411</v>
      </c>
      <c r="Q220" s="68" t="s">
        <v>1598</v>
      </c>
      <c r="R220" s="72" t="s">
        <v>2191</v>
      </c>
      <c r="S220" s="68" t="s">
        <v>354</v>
      </c>
      <c r="T220" s="68"/>
      <c r="U220" s="70">
        <v>42391.917094907411</v>
      </c>
      <c r="V220" s="72" t="s">
        <v>2735</v>
      </c>
      <c r="W220" s="68"/>
      <c r="X220" s="68"/>
      <c r="Y220" s="74" t="s">
        <v>3451</v>
      </c>
      <c r="Z220" s="68"/>
    </row>
    <row r="221" spans="1:26" x14ac:dyDescent="0.25">
      <c r="A221" s="66" t="s">
        <v>1131</v>
      </c>
      <c r="B221" s="66" t="s">
        <v>1131</v>
      </c>
      <c r="C221" s="78"/>
      <c r="D221" s="79"/>
      <c r="E221" s="80"/>
      <c r="F221" s="81"/>
      <c r="G221" s="78"/>
      <c r="H221" s="77"/>
      <c r="I221" s="82"/>
      <c r="J221" s="82"/>
      <c r="K221" s="36"/>
      <c r="L221" s="85"/>
      <c r="M221" s="85"/>
      <c r="N221" s="84"/>
      <c r="O221" s="68" t="s">
        <v>179</v>
      </c>
      <c r="P221" s="70">
        <v>42391.920185185183</v>
      </c>
      <c r="Q221" s="68" t="s">
        <v>1599</v>
      </c>
      <c r="R221" s="72" t="s">
        <v>2192</v>
      </c>
      <c r="S221" s="68" t="s">
        <v>345</v>
      </c>
      <c r="T221" s="68"/>
      <c r="U221" s="70">
        <v>42391.920185185183</v>
      </c>
      <c r="V221" s="72" t="s">
        <v>2736</v>
      </c>
      <c r="W221" s="68"/>
      <c r="X221" s="68"/>
      <c r="Y221" s="74" t="s">
        <v>3452</v>
      </c>
      <c r="Z221" s="68"/>
    </row>
    <row r="222" spans="1:26" x14ac:dyDescent="0.25">
      <c r="A222" s="66" t="s">
        <v>1132</v>
      </c>
      <c r="B222" s="66" t="s">
        <v>1374</v>
      </c>
      <c r="C222" s="78"/>
      <c r="D222" s="79"/>
      <c r="E222" s="80"/>
      <c r="F222" s="81"/>
      <c r="G222" s="78"/>
      <c r="H222" s="77"/>
      <c r="I222" s="82"/>
      <c r="J222" s="82"/>
      <c r="K222" s="36"/>
      <c r="L222" s="85"/>
      <c r="M222" s="85"/>
      <c r="N222" s="84"/>
      <c r="O222" s="68" t="s">
        <v>250</v>
      </c>
      <c r="P222" s="70">
        <v>42391.993090277778</v>
      </c>
      <c r="Q222" s="68" t="s">
        <v>1600</v>
      </c>
      <c r="R222" s="68"/>
      <c r="S222" s="68"/>
      <c r="T222" s="68" t="s">
        <v>2475</v>
      </c>
      <c r="U222" s="70">
        <v>42391.993090277778</v>
      </c>
      <c r="V222" s="72" t="s">
        <v>2737</v>
      </c>
      <c r="W222" s="68"/>
      <c r="X222" s="68"/>
      <c r="Y222" s="74" t="s">
        <v>3453</v>
      </c>
      <c r="Z222" s="68"/>
    </row>
    <row r="223" spans="1:26" x14ac:dyDescent="0.25">
      <c r="A223" s="66" t="s">
        <v>1132</v>
      </c>
      <c r="B223" s="66" t="s">
        <v>1374</v>
      </c>
      <c r="C223" s="78"/>
      <c r="D223" s="79"/>
      <c r="E223" s="80"/>
      <c r="F223" s="81"/>
      <c r="G223" s="78"/>
      <c r="H223" s="77"/>
      <c r="I223" s="82"/>
      <c r="J223" s="82"/>
      <c r="K223" s="36"/>
      <c r="L223" s="85"/>
      <c r="M223" s="85"/>
      <c r="N223" s="84"/>
      <c r="O223" s="68" t="s">
        <v>250</v>
      </c>
      <c r="P223" s="70">
        <v>42391.995798611111</v>
      </c>
      <c r="Q223" s="68" t="s">
        <v>1601</v>
      </c>
      <c r="R223" s="68"/>
      <c r="S223" s="68"/>
      <c r="T223" s="68"/>
      <c r="U223" s="70">
        <v>42391.995798611111</v>
      </c>
      <c r="V223" s="72" t="s">
        <v>2738</v>
      </c>
      <c r="W223" s="68"/>
      <c r="X223" s="68"/>
      <c r="Y223" s="74" t="s">
        <v>3454</v>
      </c>
      <c r="Z223" s="68"/>
    </row>
    <row r="224" spans="1:26" x14ac:dyDescent="0.25">
      <c r="A224" s="66" t="s">
        <v>1133</v>
      </c>
      <c r="B224" s="66" t="s">
        <v>1319</v>
      </c>
      <c r="C224" s="78"/>
      <c r="D224" s="79"/>
      <c r="E224" s="80"/>
      <c r="F224" s="81"/>
      <c r="G224" s="78"/>
      <c r="H224" s="77"/>
      <c r="I224" s="82"/>
      <c r="J224" s="82"/>
      <c r="K224" s="36"/>
      <c r="L224" s="85"/>
      <c r="M224" s="85"/>
      <c r="N224" s="84"/>
      <c r="O224" s="68" t="s">
        <v>250</v>
      </c>
      <c r="P224" s="70">
        <v>42392.013344907406</v>
      </c>
      <c r="Q224" s="68" t="s">
        <v>1602</v>
      </c>
      <c r="R224" s="72" t="s">
        <v>2193</v>
      </c>
      <c r="S224" s="68" t="s">
        <v>2352</v>
      </c>
      <c r="T224" s="68"/>
      <c r="U224" s="70">
        <v>42392.013344907406</v>
      </c>
      <c r="V224" s="72" t="s">
        <v>2739</v>
      </c>
      <c r="W224" s="68"/>
      <c r="X224" s="68"/>
      <c r="Y224" s="74" t="s">
        <v>3455</v>
      </c>
      <c r="Z224" s="68"/>
    </row>
    <row r="225" spans="1:26" x14ac:dyDescent="0.25">
      <c r="A225" s="66" t="s">
        <v>1134</v>
      </c>
      <c r="B225" s="66" t="s">
        <v>1134</v>
      </c>
      <c r="C225" s="78"/>
      <c r="D225" s="79"/>
      <c r="E225" s="80"/>
      <c r="F225" s="81"/>
      <c r="G225" s="78"/>
      <c r="H225" s="77"/>
      <c r="I225" s="82"/>
      <c r="J225" s="82"/>
      <c r="K225" s="36"/>
      <c r="L225" s="85"/>
      <c r="M225" s="85"/>
      <c r="N225" s="84"/>
      <c r="O225" s="68" t="s">
        <v>179</v>
      </c>
      <c r="P225" s="70">
        <v>42392.01798611111</v>
      </c>
      <c r="Q225" s="68" t="s">
        <v>1603</v>
      </c>
      <c r="R225" s="72" t="s">
        <v>2194</v>
      </c>
      <c r="S225" s="68" t="s">
        <v>2394</v>
      </c>
      <c r="T225" s="68" t="s">
        <v>2476</v>
      </c>
      <c r="U225" s="70">
        <v>42392.01798611111</v>
      </c>
      <c r="V225" s="72" t="s">
        <v>2740</v>
      </c>
      <c r="W225" s="68"/>
      <c r="X225" s="68"/>
      <c r="Y225" s="74" t="s">
        <v>3456</v>
      </c>
      <c r="Z225" s="68"/>
    </row>
    <row r="226" spans="1:26" x14ac:dyDescent="0.25">
      <c r="A226" s="66" t="s">
        <v>1135</v>
      </c>
      <c r="B226" s="66" t="s">
        <v>1136</v>
      </c>
      <c r="C226" s="78"/>
      <c r="D226" s="79"/>
      <c r="E226" s="80"/>
      <c r="F226" s="81"/>
      <c r="G226" s="78"/>
      <c r="H226" s="77"/>
      <c r="I226" s="82"/>
      <c r="J226" s="82"/>
      <c r="K226" s="36"/>
      <c r="L226" s="85"/>
      <c r="M226" s="85"/>
      <c r="N226" s="84"/>
      <c r="O226" s="68" t="s">
        <v>251</v>
      </c>
      <c r="P226" s="70">
        <v>42392.027974537035</v>
      </c>
      <c r="Q226" s="68" t="s">
        <v>1604</v>
      </c>
      <c r="R226" s="68"/>
      <c r="S226" s="68"/>
      <c r="T226" s="68"/>
      <c r="U226" s="70">
        <v>42392.027974537035</v>
      </c>
      <c r="V226" s="72" t="s">
        <v>2741</v>
      </c>
      <c r="W226" s="68"/>
      <c r="X226" s="68"/>
      <c r="Y226" s="74" t="s">
        <v>3457</v>
      </c>
      <c r="Z226" s="74" t="s">
        <v>3993</v>
      </c>
    </row>
    <row r="227" spans="1:26" x14ac:dyDescent="0.25">
      <c r="A227" s="66" t="s">
        <v>1136</v>
      </c>
      <c r="B227" s="66" t="s">
        <v>1135</v>
      </c>
      <c r="C227" s="78"/>
      <c r="D227" s="79"/>
      <c r="E227" s="80"/>
      <c r="F227" s="81"/>
      <c r="G227" s="78"/>
      <c r="H227" s="77"/>
      <c r="I227" s="82"/>
      <c r="J227" s="82"/>
      <c r="K227" s="36"/>
      <c r="L227" s="85"/>
      <c r="M227" s="85"/>
      <c r="N227" s="84"/>
      <c r="O227" s="68" t="s">
        <v>250</v>
      </c>
      <c r="P227" s="70">
        <v>42392.028483796297</v>
      </c>
      <c r="Q227" s="68" t="s">
        <v>1605</v>
      </c>
      <c r="R227" s="68"/>
      <c r="S227" s="68"/>
      <c r="T227" s="68"/>
      <c r="U227" s="70">
        <v>42392.028483796297</v>
      </c>
      <c r="V227" s="72" t="s">
        <v>2742</v>
      </c>
      <c r="W227" s="68"/>
      <c r="X227" s="68"/>
      <c r="Y227" s="74" t="s">
        <v>3458</v>
      </c>
      <c r="Z227" s="68"/>
    </row>
    <row r="228" spans="1:26" x14ac:dyDescent="0.25">
      <c r="A228" s="66" t="s">
        <v>196</v>
      </c>
      <c r="B228" s="66" t="s">
        <v>196</v>
      </c>
      <c r="C228" s="78"/>
      <c r="D228" s="79"/>
      <c r="E228" s="80"/>
      <c r="F228" s="81"/>
      <c r="G228" s="78"/>
      <c r="H228" s="77"/>
      <c r="I228" s="82"/>
      <c r="J228" s="82"/>
      <c r="K228" s="36"/>
      <c r="L228" s="85"/>
      <c r="M228" s="85"/>
      <c r="N228" s="84"/>
      <c r="O228" s="68" t="s">
        <v>179</v>
      </c>
      <c r="P228" s="70">
        <v>42392.051435185182</v>
      </c>
      <c r="Q228" s="68" t="s">
        <v>259</v>
      </c>
      <c r="R228" s="72" t="s">
        <v>318</v>
      </c>
      <c r="S228" s="68" t="s">
        <v>348</v>
      </c>
      <c r="T228" s="68"/>
      <c r="U228" s="70">
        <v>42392.051435185182</v>
      </c>
      <c r="V228" s="72" t="s">
        <v>383</v>
      </c>
      <c r="W228" s="68"/>
      <c r="X228" s="68"/>
      <c r="Y228" s="74" t="s">
        <v>451</v>
      </c>
      <c r="Z228" s="68"/>
    </row>
    <row r="229" spans="1:26" x14ac:dyDescent="0.25">
      <c r="A229" s="66" t="s">
        <v>1137</v>
      </c>
      <c r="B229" s="66" t="s">
        <v>1137</v>
      </c>
      <c r="C229" s="78"/>
      <c r="D229" s="79"/>
      <c r="E229" s="80"/>
      <c r="F229" s="81"/>
      <c r="G229" s="78"/>
      <c r="H229" s="77"/>
      <c r="I229" s="82"/>
      <c r="J229" s="82"/>
      <c r="K229" s="36"/>
      <c r="L229" s="85"/>
      <c r="M229" s="85"/>
      <c r="N229" s="84"/>
      <c r="O229" s="68" t="s">
        <v>179</v>
      </c>
      <c r="P229" s="70">
        <v>42392.05196759259</v>
      </c>
      <c r="Q229" s="68" t="s">
        <v>1606</v>
      </c>
      <c r="R229" s="72" t="s">
        <v>2098</v>
      </c>
      <c r="S229" s="68" t="s">
        <v>2350</v>
      </c>
      <c r="T229" s="68" t="s">
        <v>2450</v>
      </c>
      <c r="U229" s="70">
        <v>42392.05196759259</v>
      </c>
      <c r="V229" s="72" t="s">
        <v>2743</v>
      </c>
      <c r="W229" s="68"/>
      <c r="X229" s="68"/>
      <c r="Y229" s="74" t="s">
        <v>3459</v>
      </c>
      <c r="Z229" s="68"/>
    </row>
    <row r="230" spans="1:26" x14ac:dyDescent="0.25">
      <c r="A230" s="66" t="s">
        <v>1138</v>
      </c>
      <c r="B230" s="66" t="s">
        <v>1138</v>
      </c>
      <c r="C230" s="78"/>
      <c r="D230" s="79"/>
      <c r="E230" s="80"/>
      <c r="F230" s="81"/>
      <c r="G230" s="78"/>
      <c r="H230" s="77"/>
      <c r="I230" s="82"/>
      <c r="J230" s="82"/>
      <c r="K230" s="36"/>
      <c r="L230" s="85"/>
      <c r="M230" s="85"/>
      <c r="N230" s="84"/>
      <c r="O230" s="68" t="s">
        <v>179</v>
      </c>
      <c r="P230" s="70">
        <v>42392.05746527778</v>
      </c>
      <c r="Q230" s="68" t="s">
        <v>1607</v>
      </c>
      <c r="R230" s="72" t="s">
        <v>2099</v>
      </c>
      <c r="S230" s="68" t="s">
        <v>361</v>
      </c>
      <c r="T230" s="68" t="s">
        <v>2451</v>
      </c>
      <c r="U230" s="70">
        <v>42392.05746527778</v>
      </c>
      <c r="V230" s="72" t="s">
        <v>2744</v>
      </c>
      <c r="W230" s="68"/>
      <c r="X230" s="68"/>
      <c r="Y230" s="74" t="s">
        <v>3460</v>
      </c>
      <c r="Z230" s="68"/>
    </row>
    <row r="231" spans="1:26" x14ac:dyDescent="0.25">
      <c r="A231" s="66" t="s">
        <v>1139</v>
      </c>
      <c r="B231" s="66" t="s">
        <v>1349</v>
      </c>
      <c r="C231" s="78"/>
      <c r="D231" s="79"/>
      <c r="E231" s="80"/>
      <c r="F231" s="81"/>
      <c r="G231" s="78"/>
      <c r="H231" s="77"/>
      <c r="I231" s="82"/>
      <c r="J231" s="82"/>
      <c r="K231" s="36"/>
      <c r="L231" s="85"/>
      <c r="M231" s="85"/>
      <c r="N231" s="84"/>
      <c r="O231" s="68" t="s">
        <v>251</v>
      </c>
      <c r="P231" s="70">
        <v>42388.875023148146</v>
      </c>
      <c r="Q231" s="68" t="s">
        <v>1608</v>
      </c>
      <c r="R231" s="68"/>
      <c r="S231" s="68"/>
      <c r="T231" s="68" t="s">
        <v>2456</v>
      </c>
      <c r="U231" s="70">
        <v>42388.875023148146</v>
      </c>
      <c r="V231" s="72" t="s">
        <v>2745</v>
      </c>
      <c r="W231" s="68"/>
      <c r="X231" s="68"/>
      <c r="Y231" s="74" t="s">
        <v>3461</v>
      </c>
      <c r="Z231" s="68"/>
    </row>
    <row r="232" spans="1:26" x14ac:dyDescent="0.25">
      <c r="A232" s="66" t="s">
        <v>1140</v>
      </c>
      <c r="B232" s="66" t="s">
        <v>220</v>
      </c>
      <c r="C232" s="78"/>
      <c r="D232" s="79"/>
      <c r="E232" s="80"/>
      <c r="F232" s="81"/>
      <c r="G232" s="78"/>
      <c r="H232" s="77"/>
      <c r="I232" s="82"/>
      <c r="J232" s="82"/>
      <c r="K232" s="36"/>
      <c r="L232" s="85"/>
      <c r="M232" s="85"/>
      <c r="N232" s="84"/>
      <c r="O232" s="68" t="s">
        <v>250</v>
      </c>
      <c r="P232" s="70">
        <v>42392.105833333335</v>
      </c>
      <c r="Q232" s="68" t="s">
        <v>1609</v>
      </c>
      <c r="R232" s="68"/>
      <c r="S232" s="68"/>
      <c r="T232" s="68"/>
      <c r="U232" s="70">
        <v>42392.105833333335</v>
      </c>
      <c r="V232" s="72" t="s">
        <v>2746</v>
      </c>
      <c r="W232" s="68"/>
      <c r="X232" s="68"/>
      <c r="Y232" s="74" t="s">
        <v>3462</v>
      </c>
      <c r="Z232" s="68"/>
    </row>
    <row r="233" spans="1:26" x14ac:dyDescent="0.25">
      <c r="A233" s="66" t="s">
        <v>1139</v>
      </c>
      <c r="B233" s="66" t="s">
        <v>1139</v>
      </c>
      <c r="C233" s="78"/>
      <c r="D233" s="79"/>
      <c r="E233" s="80"/>
      <c r="F233" s="81"/>
      <c r="G233" s="78"/>
      <c r="H233" s="77"/>
      <c r="I233" s="82"/>
      <c r="J233" s="82"/>
      <c r="K233" s="36"/>
      <c r="L233" s="85"/>
      <c r="M233" s="85"/>
      <c r="N233" s="84"/>
      <c r="O233" s="68" t="s">
        <v>179</v>
      </c>
      <c r="P233" s="70">
        <v>42390.652604166666</v>
      </c>
      <c r="Q233" s="68" t="s">
        <v>1610</v>
      </c>
      <c r="R233" s="68"/>
      <c r="S233" s="68"/>
      <c r="T233" s="68" t="s">
        <v>2477</v>
      </c>
      <c r="U233" s="70">
        <v>42390.652604166666</v>
      </c>
      <c r="V233" s="72" t="s">
        <v>2747</v>
      </c>
      <c r="W233" s="68"/>
      <c r="X233" s="68"/>
      <c r="Y233" s="74" t="s">
        <v>3463</v>
      </c>
      <c r="Z233" s="68"/>
    </row>
    <row r="234" spans="1:26" x14ac:dyDescent="0.25">
      <c r="A234" s="66" t="s">
        <v>1139</v>
      </c>
      <c r="B234" s="66" t="s">
        <v>1139</v>
      </c>
      <c r="C234" s="78"/>
      <c r="D234" s="79"/>
      <c r="E234" s="80"/>
      <c r="F234" s="81"/>
      <c r="G234" s="78"/>
      <c r="H234" s="77"/>
      <c r="I234" s="82"/>
      <c r="J234" s="82"/>
      <c r="K234" s="36"/>
      <c r="L234" s="85"/>
      <c r="M234" s="85"/>
      <c r="N234" s="84"/>
      <c r="O234" s="68" t="s">
        <v>179</v>
      </c>
      <c r="P234" s="70">
        <v>42392.09412037037</v>
      </c>
      <c r="Q234" s="68" t="s">
        <v>1611</v>
      </c>
      <c r="R234" s="68"/>
      <c r="S234" s="68"/>
      <c r="T234" s="68" t="s">
        <v>2478</v>
      </c>
      <c r="U234" s="70">
        <v>42392.09412037037</v>
      </c>
      <c r="V234" s="72" t="s">
        <v>2748</v>
      </c>
      <c r="W234" s="68"/>
      <c r="X234" s="68"/>
      <c r="Y234" s="74" t="s">
        <v>3464</v>
      </c>
      <c r="Z234" s="68"/>
    </row>
    <row r="235" spans="1:26" x14ac:dyDescent="0.25">
      <c r="A235" s="66" t="s">
        <v>1141</v>
      </c>
      <c r="B235" s="66" t="s">
        <v>1139</v>
      </c>
      <c r="C235" s="78"/>
      <c r="D235" s="79"/>
      <c r="E235" s="80"/>
      <c r="F235" s="81"/>
      <c r="G235" s="78"/>
      <c r="H235" s="77"/>
      <c r="I235" s="82"/>
      <c r="J235" s="82"/>
      <c r="K235" s="36"/>
      <c r="L235" s="85"/>
      <c r="M235" s="85"/>
      <c r="N235" s="84"/>
      <c r="O235" s="68" t="s">
        <v>250</v>
      </c>
      <c r="P235" s="70">
        <v>42390.73164351852</v>
      </c>
      <c r="Q235" s="68" t="s">
        <v>1612</v>
      </c>
      <c r="R235" s="68"/>
      <c r="S235" s="68"/>
      <c r="T235" s="68" t="s">
        <v>2477</v>
      </c>
      <c r="U235" s="70">
        <v>42390.73164351852</v>
      </c>
      <c r="V235" s="72" t="s">
        <v>2749</v>
      </c>
      <c r="W235" s="68"/>
      <c r="X235" s="68"/>
      <c r="Y235" s="74" t="s">
        <v>3465</v>
      </c>
      <c r="Z235" s="68"/>
    </row>
    <row r="236" spans="1:26" x14ac:dyDescent="0.25">
      <c r="A236" s="66" t="s">
        <v>1141</v>
      </c>
      <c r="B236" s="66" t="s">
        <v>1139</v>
      </c>
      <c r="C236" s="78"/>
      <c r="D236" s="79"/>
      <c r="E236" s="80"/>
      <c r="F236" s="81"/>
      <c r="G236" s="78"/>
      <c r="H236" s="77"/>
      <c r="I236" s="82"/>
      <c r="J236" s="82"/>
      <c r="K236" s="36"/>
      <c r="L236" s="85"/>
      <c r="M236" s="85"/>
      <c r="N236" s="84"/>
      <c r="O236" s="68" t="s">
        <v>250</v>
      </c>
      <c r="P236" s="70">
        <v>42392.1330787037</v>
      </c>
      <c r="Q236" s="68" t="s">
        <v>1613</v>
      </c>
      <c r="R236" s="68"/>
      <c r="S236" s="68"/>
      <c r="T236" s="68" t="s">
        <v>2478</v>
      </c>
      <c r="U236" s="70">
        <v>42392.1330787037</v>
      </c>
      <c r="V236" s="72" t="s">
        <v>2750</v>
      </c>
      <c r="W236" s="68"/>
      <c r="X236" s="68"/>
      <c r="Y236" s="74" t="s">
        <v>3466</v>
      </c>
      <c r="Z236" s="68"/>
    </row>
    <row r="237" spans="1:26" x14ac:dyDescent="0.25">
      <c r="A237" s="66" t="s">
        <v>1142</v>
      </c>
      <c r="B237" s="66" t="s">
        <v>1142</v>
      </c>
      <c r="C237" s="78"/>
      <c r="D237" s="79"/>
      <c r="E237" s="80"/>
      <c r="F237" s="81"/>
      <c r="G237" s="78"/>
      <c r="H237" s="77"/>
      <c r="I237" s="82"/>
      <c r="J237" s="82"/>
      <c r="K237" s="36"/>
      <c r="L237" s="85"/>
      <c r="M237" s="85"/>
      <c r="N237" s="84"/>
      <c r="O237" s="68" t="s">
        <v>179</v>
      </c>
      <c r="P237" s="70">
        <v>42392.177187499998</v>
      </c>
      <c r="Q237" s="68" t="s">
        <v>1614</v>
      </c>
      <c r="R237" s="68"/>
      <c r="S237" s="68"/>
      <c r="T237" s="68"/>
      <c r="U237" s="70">
        <v>42392.177187499998</v>
      </c>
      <c r="V237" s="72" t="s">
        <v>2751</v>
      </c>
      <c r="W237" s="68"/>
      <c r="X237" s="68"/>
      <c r="Y237" s="74" t="s">
        <v>3467</v>
      </c>
      <c r="Z237" s="68"/>
    </row>
    <row r="238" spans="1:26" x14ac:dyDescent="0.25">
      <c r="A238" s="66" t="s">
        <v>1143</v>
      </c>
      <c r="B238" s="66" t="s">
        <v>1356</v>
      </c>
      <c r="C238" s="78"/>
      <c r="D238" s="79"/>
      <c r="E238" s="80"/>
      <c r="F238" s="81"/>
      <c r="G238" s="78"/>
      <c r="H238" s="77"/>
      <c r="I238" s="82"/>
      <c r="J238" s="82"/>
      <c r="K238" s="36"/>
      <c r="L238" s="85"/>
      <c r="M238" s="85"/>
      <c r="N238" s="84"/>
      <c r="O238" s="68" t="s">
        <v>250</v>
      </c>
      <c r="P238" s="70">
        <v>42392.176631944443</v>
      </c>
      <c r="Q238" s="68" t="s">
        <v>1615</v>
      </c>
      <c r="R238" s="72" t="s">
        <v>2133</v>
      </c>
      <c r="S238" s="68" t="s">
        <v>2378</v>
      </c>
      <c r="T238" s="68"/>
      <c r="U238" s="70">
        <v>42392.176631944443</v>
      </c>
      <c r="V238" s="72" t="s">
        <v>2752</v>
      </c>
      <c r="W238" s="68"/>
      <c r="X238" s="68"/>
      <c r="Y238" s="74" t="s">
        <v>3468</v>
      </c>
      <c r="Z238" s="68"/>
    </row>
    <row r="239" spans="1:26" x14ac:dyDescent="0.25">
      <c r="A239" s="66" t="s">
        <v>1143</v>
      </c>
      <c r="B239" s="66" t="s">
        <v>245</v>
      </c>
      <c r="C239" s="78"/>
      <c r="D239" s="79"/>
      <c r="E239" s="80"/>
      <c r="F239" s="81"/>
      <c r="G239" s="78"/>
      <c r="H239" s="77"/>
      <c r="I239" s="82"/>
      <c r="J239" s="82"/>
      <c r="K239" s="36"/>
      <c r="L239" s="85"/>
      <c r="M239" s="85"/>
      <c r="N239" s="84"/>
      <c r="O239" s="68" t="s">
        <v>250</v>
      </c>
      <c r="P239" s="70">
        <v>42392.176631944443</v>
      </c>
      <c r="Q239" s="68" t="s">
        <v>1615</v>
      </c>
      <c r="R239" s="72" t="s">
        <v>2133</v>
      </c>
      <c r="S239" s="68" t="s">
        <v>2378</v>
      </c>
      <c r="T239" s="68"/>
      <c r="U239" s="70">
        <v>42392.176631944443</v>
      </c>
      <c r="V239" s="72" t="s">
        <v>2752</v>
      </c>
      <c r="W239" s="68"/>
      <c r="X239" s="68"/>
      <c r="Y239" s="74" t="s">
        <v>3468</v>
      </c>
      <c r="Z239" s="68"/>
    </row>
    <row r="240" spans="1:26" x14ac:dyDescent="0.25">
      <c r="A240" s="66" t="s">
        <v>1143</v>
      </c>
      <c r="B240" s="66" t="s">
        <v>1356</v>
      </c>
      <c r="C240" s="78"/>
      <c r="D240" s="79"/>
      <c r="E240" s="80"/>
      <c r="F240" s="81"/>
      <c r="G240" s="78"/>
      <c r="H240" s="77"/>
      <c r="I240" s="82"/>
      <c r="J240" s="82"/>
      <c r="K240" s="36"/>
      <c r="L240" s="85"/>
      <c r="M240" s="85"/>
      <c r="N240" s="84"/>
      <c r="O240" s="68" t="s">
        <v>250</v>
      </c>
      <c r="P240" s="70">
        <v>42392.17696759259</v>
      </c>
      <c r="Q240" s="68" t="s">
        <v>1538</v>
      </c>
      <c r="R240" s="72" t="s">
        <v>2133</v>
      </c>
      <c r="S240" s="68" t="s">
        <v>2378</v>
      </c>
      <c r="T240" s="68"/>
      <c r="U240" s="70">
        <v>42392.17696759259</v>
      </c>
      <c r="V240" s="72" t="s">
        <v>2753</v>
      </c>
      <c r="W240" s="68"/>
      <c r="X240" s="68"/>
      <c r="Y240" s="74" t="s">
        <v>3469</v>
      </c>
      <c r="Z240" s="68"/>
    </row>
    <row r="241" spans="1:26" x14ac:dyDescent="0.25">
      <c r="A241" s="66" t="s">
        <v>1143</v>
      </c>
      <c r="B241" s="66" t="s">
        <v>245</v>
      </c>
      <c r="C241" s="78"/>
      <c r="D241" s="79"/>
      <c r="E241" s="80"/>
      <c r="F241" s="81"/>
      <c r="G241" s="78"/>
      <c r="H241" s="77"/>
      <c r="I241" s="82"/>
      <c r="J241" s="82"/>
      <c r="K241" s="36"/>
      <c r="L241" s="85"/>
      <c r="M241" s="85"/>
      <c r="N241" s="84"/>
      <c r="O241" s="68" t="s">
        <v>250</v>
      </c>
      <c r="P241" s="70">
        <v>42392.17696759259</v>
      </c>
      <c r="Q241" s="68" t="s">
        <v>1538</v>
      </c>
      <c r="R241" s="72" t="s">
        <v>2133</v>
      </c>
      <c r="S241" s="68" t="s">
        <v>2378</v>
      </c>
      <c r="T241" s="68"/>
      <c r="U241" s="70">
        <v>42392.17696759259</v>
      </c>
      <c r="V241" s="72" t="s">
        <v>2753</v>
      </c>
      <c r="W241" s="68"/>
      <c r="X241" s="68"/>
      <c r="Y241" s="74" t="s">
        <v>3469</v>
      </c>
      <c r="Z241" s="68"/>
    </row>
    <row r="242" spans="1:26" x14ac:dyDescent="0.25">
      <c r="A242" s="66" t="s">
        <v>1143</v>
      </c>
      <c r="B242" s="66" t="s">
        <v>1356</v>
      </c>
      <c r="C242" s="78"/>
      <c r="D242" s="79"/>
      <c r="E242" s="80"/>
      <c r="F242" s="81"/>
      <c r="G242" s="78"/>
      <c r="H242" s="77"/>
      <c r="I242" s="82"/>
      <c r="J242" s="82"/>
      <c r="K242" s="36"/>
      <c r="L242" s="85"/>
      <c r="M242" s="85"/>
      <c r="N242" s="84"/>
      <c r="O242" s="68" t="s">
        <v>250</v>
      </c>
      <c r="P242" s="70">
        <v>42392.17728009259</v>
      </c>
      <c r="Q242" s="68" t="s">
        <v>1505</v>
      </c>
      <c r="R242" s="72" t="s">
        <v>2133</v>
      </c>
      <c r="S242" s="68" t="s">
        <v>2378</v>
      </c>
      <c r="T242" s="68"/>
      <c r="U242" s="70">
        <v>42392.17728009259</v>
      </c>
      <c r="V242" s="72" t="s">
        <v>2754</v>
      </c>
      <c r="W242" s="68"/>
      <c r="X242" s="68"/>
      <c r="Y242" s="74" t="s">
        <v>3470</v>
      </c>
      <c r="Z242" s="68"/>
    </row>
    <row r="243" spans="1:26" x14ac:dyDescent="0.25">
      <c r="A243" s="66" t="s">
        <v>1143</v>
      </c>
      <c r="B243" s="66" t="s">
        <v>245</v>
      </c>
      <c r="C243" s="78"/>
      <c r="D243" s="79"/>
      <c r="E243" s="80"/>
      <c r="F243" s="81"/>
      <c r="G243" s="78"/>
      <c r="H243" s="77"/>
      <c r="I243" s="82"/>
      <c r="J243" s="82"/>
      <c r="K243" s="36"/>
      <c r="L243" s="85"/>
      <c r="M243" s="85"/>
      <c r="N243" s="84"/>
      <c r="O243" s="68" t="s">
        <v>250</v>
      </c>
      <c r="P243" s="70">
        <v>42392.17728009259</v>
      </c>
      <c r="Q243" s="68" t="s">
        <v>1505</v>
      </c>
      <c r="R243" s="72" t="s">
        <v>2133</v>
      </c>
      <c r="S243" s="68" t="s">
        <v>2378</v>
      </c>
      <c r="T243" s="68"/>
      <c r="U243" s="70">
        <v>42392.17728009259</v>
      </c>
      <c r="V243" s="72" t="s">
        <v>2754</v>
      </c>
      <c r="W243" s="68"/>
      <c r="X243" s="68"/>
      <c r="Y243" s="74" t="s">
        <v>3470</v>
      </c>
      <c r="Z243" s="68"/>
    </row>
    <row r="244" spans="1:26" x14ac:dyDescent="0.25">
      <c r="A244" s="66" t="s">
        <v>1144</v>
      </c>
      <c r="B244" s="66" t="s">
        <v>1144</v>
      </c>
      <c r="C244" s="78"/>
      <c r="D244" s="79"/>
      <c r="E244" s="80"/>
      <c r="F244" s="81"/>
      <c r="G244" s="78"/>
      <c r="H244" s="77"/>
      <c r="I244" s="82"/>
      <c r="J244" s="82"/>
      <c r="K244" s="36"/>
      <c r="L244" s="85"/>
      <c r="M244" s="85"/>
      <c r="N244" s="84"/>
      <c r="O244" s="68" t="s">
        <v>179</v>
      </c>
      <c r="P244" s="70">
        <v>42392.179039351853</v>
      </c>
      <c r="Q244" s="68" t="s">
        <v>1616</v>
      </c>
      <c r="R244" s="68"/>
      <c r="S244" s="68"/>
      <c r="T244" s="68" t="s">
        <v>2479</v>
      </c>
      <c r="U244" s="70">
        <v>42392.179039351853</v>
      </c>
      <c r="V244" s="72" t="s">
        <v>2755</v>
      </c>
      <c r="W244" s="68"/>
      <c r="X244" s="68"/>
      <c r="Y244" s="74" t="s">
        <v>3471</v>
      </c>
      <c r="Z244" s="68"/>
    </row>
    <row r="245" spans="1:26" x14ac:dyDescent="0.25">
      <c r="A245" s="66" t="s">
        <v>1145</v>
      </c>
      <c r="B245" s="66" t="s">
        <v>220</v>
      </c>
      <c r="C245" s="78"/>
      <c r="D245" s="79"/>
      <c r="E245" s="80"/>
      <c r="F245" s="81"/>
      <c r="G245" s="78"/>
      <c r="H245" s="77"/>
      <c r="I245" s="82"/>
      <c r="J245" s="82"/>
      <c r="K245" s="36"/>
      <c r="L245" s="85"/>
      <c r="M245" s="85"/>
      <c r="N245" s="84"/>
      <c r="O245" s="68" t="s">
        <v>250</v>
      </c>
      <c r="P245" s="70">
        <v>42392.282430555555</v>
      </c>
      <c r="Q245" s="68" t="s">
        <v>1617</v>
      </c>
      <c r="R245" s="72" t="s">
        <v>2195</v>
      </c>
      <c r="S245" s="68" t="s">
        <v>2395</v>
      </c>
      <c r="T245" s="68"/>
      <c r="U245" s="70">
        <v>42392.282430555555</v>
      </c>
      <c r="V245" s="72" t="s">
        <v>2756</v>
      </c>
      <c r="W245" s="68"/>
      <c r="X245" s="68"/>
      <c r="Y245" s="74" t="s">
        <v>3472</v>
      </c>
      <c r="Z245" s="68"/>
    </row>
    <row r="246" spans="1:26" x14ac:dyDescent="0.25">
      <c r="A246" s="66" t="s">
        <v>198</v>
      </c>
      <c r="B246" s="66" t="s">
        <v>198</v>
      </c>
      <c r="C246" s="78"/>
      <c r="D246" s="79"/>
      <c r="E246" s="80"/>
      <c r="F246" s="81"/>
      <c r="G246" s="78"/>
      <c r="H246" s="77"/>
      <c r="I246" s="82"/>
      <c r="J246" s="82"/>
      <c r="K246" s="36"/>
      <c r="L246" s="85"/>
      <c r="M246" s="85"/>
      <c r="N246" s="84"/>
      <c r="O246" s="68" t="s">
        <v>179</v>
      </c>
      <c r="P246" s="70">
        <v>42392.382905092592</v>
      </c>
      <c r="Q246" s="68" t="s">
        <v>261</v>
      </c>
      <c r="R246" s="72" t="s">
        <v>318</v>
      </c>
      <c r="S246" s="68" t="s">
        <v>348</v>
      </c>
      <c r="T246" s="68"/>
      <c r="U246" s="70">
        <v>42392.382905092592</v>
      </c>
      <c r="V246" s="72" t="s">
        <v>385</v>
      </c>
      <c r="W246" s="68"/>
      <c r="X246" s="68"/>
      <c r="Y246" s="74" t="s">
        <v>453</v>
      </c>
      <c r="Z246" s="68"/>
    </row>
    <row r="247" spans="1:26" x14ac:dyDescent="0.25">
      <c r="A247" s="66" t="s">
        <v>1146</v>
      </c>
      <c r="B247" s="66" t="s">
        <v>1146</v>
      </c>
      <c r="C247" s="78"/>
      <c r="D247" s="79"/>
      <c r="E247" s="80"/>
      <c r="F247" s="81"/>
      <c r="G247" s="78"/>
      <c r="H247" s="77"/>
      <c r="I247" s="82"/>
      <c r="J247" s="82"/>
      <c r="K247" s="36"/>
      <c r="L247" s="85"/>
      <c r="M247" s="85"/>
      <c r="N247" s="84"/>
      <c r="O247" s="68" t="s">
        <v>179</v>
      </c>
      <c r="P247" s="70">
        <v>42392.46130787037</v>
      </c>
      <c r="Q247" s="68" t="s">
        <v>1618</v>
      </c>
      <c r="R247" s="72" t="s">
        <v>2196</v>
      </c>
      <c r="S247" s="68" t="s">
        <v>2352</v>
      </c>
      <c r="T247" s="68"/>
      <c r="U247" s="70">
        <v>42392.46130787037</v>
      </c>
      <c r="V247" s="72" t="s">
        <v>2757</v>
      </c>
      <c r="W247" s="68"/>
      <c r="X247" s="68"/>
      <c r="Y247" s="74" t="s">
        <v>3473</v>
      </c>
      <c r="Z247" s="68"/>
    </row>
    <row r="248" spans="1:26" x14ac:dyDescent="0.25">
      <c r="A248" s="66" t="s">
        <v>1147</v>
      </c>
      <c r="B248" s="66" t="s">
        <v>1147</v>
      </c>
      <c r="C248" s="78"/>
      <c r="D248" s="79"/>
      <c r="E248" s="80"/>
      <c r="F248" s="81"/>
      <c r="G248" s="78"/>
      <c r="H248" s="77"/>
      <c r="I248" s="82"/>
      <c r="J248" s="82"/>
      <c r="K248" s="36"/>
      <c r="L248" s="85"/>
      <c r="M248" s="85"/>
      <c r="N248" s="84"/>
      <c r="O248" s="68" t="s">
        <v>179</v>
      </c>
      <c r="P248" s="70">
        <v>42392.487349537034</v>
      </c>
      <c r="Q248" s="68" t="s">
        <v>1619</v>
      </c>
      <c r="R248" s="68"/>
      <c r="S248" s="68"/>
      <c r="T248" s="68" t="s">
        <v>2480</v>
      </c>
      <c r="U248" s="70">
        <v>42392.487349537034</v>
      </c>
      <c r="V248" s="72" t="s">
        <v>2758</v>
      </c>
      <c r="W248" s="68"/>
      <c r="X248" s="68"/>
      <c r="Y248" s="74" t="s">
        <v>3474</v>
      </c>
      <c r="Z248" s="68"/>
    </row>
    <row r="249" spans="1:26" x14ac:dyDescent="0.25">
      <c r="A249" s="66" t="s">
        <v>1148</v>
      </c>
      <c r="B249" s="66" t="s">
        <v>1148</v>
      </c>
      <c r="C249" s="78"/>
      <c r="D249" s="79"/>
      <c r="E249" s="80"/>
      <c r="F249" s="81"/>
      <c r="G249" s="78"/>
      <c r="H249" s="77"/>
      <c r="I249" s="82"/>
      <c r="J249" s="82"/>
      <c r="K249" s="36"/>
      <c r="L249" s="85"/>
      <c r="M249" s="85"/>
      <c r="N249" s="84"/>
      <c r="O249" s="68" t="s">
        <v>179</v>
      </c>
      <c r="P249" s="70">
        <v>42392.487442129626</v>
      </c>
      <c r="Q249" s="68" t="s">
        <v>1620</v>
      </c>
      <c r="R249" s="72" t="s">
        <v>2197</v>
      </c>
      <c r="S249" s="68" t="s">
        <v>2396</v>
      </c>
      <c r="T249" s="68"/>
      <c r="U249" s="70">
        <v>42392.487442129626</v>
      </c>
      <c r="V249" s="72" t="s">
        <v>2759</v>
      </c>
      <c r="W249" s="68"/>
      <c r="X249" s="68"/>
      <c r="Y249" s="74" t="s">
        <v>3475</v>
      </c>
      <c r="Z249" s="68"/>
    </row>
    <row r="250" spans="1:26" x14ac:dyDescent="0.25">
      <c r="A250" s="66" t="s">
        <v>1149</v>
      </c>
      <c r="B250" s="66" t="s">
        <v>1149</v>
      </c>
      <c r="C250" s="78"/>
      <c r="D250" s="79"/>
      <c r="E250" s="80"/>
      <c r="F250" s="81"/>
      <c r="G250" s="78"/>
      <c r="H250" s="77"/>
      <c r="I250" s="82"/>
      <c r="J250" s="82"/>
      <c r="K250" s="36"/>
      <c r="L250" s="85"/>
      <c r="M250" s="85"/>
      <c r="N250" s="84"/>
      <c r="O250" s="68" t="s">
        <v>179</v>
      </c>
      <c r="P250" s="70">
        <v>42392.656481481485</v>
      </c>
      <c r="Q250" s="68" t="s">
        <v>1621</v>
      </c>
      <c r="R250" s="72" t="s">
        <v>2198</v>
      </c>
      <c r="S250" s="68" t="s">
        <v>2397</v>
      </c>
      <c r="T250" s="68" t="s">
        <v>2481</v>
      </c>
      <c r="U250" s="70">
        <v>42392.656481481485</v>
      </c>
      <c r="V250" s="72" t="s">
        <v>2760</v>
      </c>
      <c r="W250" s="68"/>
      <c r="X250" s="68"/>
      <c r="Y250" s="74" t="s">
        <v>3476</v>
      </c>
      <c r="Z250" s="68"/>
    </row>
    <row r="251" spans="1:26" x14ac:dyDescent="0.25">
      <c r="A251" s="66" t="s">
        <v>199</v>
      </c>
      <c r="B251" s="66" t="s">
        <v>199</v>
      </c>
      <c r="C251" s="78"/>
      <c r="D251" s="79"/>
      <c r="E251" s="80"/>
      <c r="F251" s="81"/>
      <c r="G251" s="78"/>
      <c r="H251" s="77"/>
      <c r="I251" s="82"/>
      <c r="J251" s="82"/>
      <c r="K251" s="36"/>
      <c r="L251" s="85"/>
      <c r="M251" s="85"/>
      <c r="N251" s="84"/>
      <c r="O251" s="68" t="s">
        <v>179</v>
      </c>
      <c r="P251" s="70">
        <v>42392.728807870371</v>
      </c>
      <c r="Q251" s="68" t="s">
        <v>262</v>
      </c>
      <c r="R251" s="72" t="s">
        <v>320</v>
      </c>
      <c r="S251" s="68" t="s">
        <v>345</v>
      </c>
      <c r="T251" s="68"/>
      <c r="U251" s="70">
        <v>42392.728807870371</v>
      </c>
      <c r="V251" s="72" t="s">
        <v>386</v>
      </c>
      <c r="W251" s="68"/>
      <c r="X251" s="68"/>
      <c r="Y251" s="74" t="s">
        <v>454</v>
      </c>
      <c r="Z251" s="68"/>
    </row>
    <row r="252" spans="1:26" x14ac:dyDescent="0.25">
      <c r="A252" s="66" t="s">
        <v>1150</v>
      </c>
      <c r="B252" s="66" t="s">
        <v>1150</v>
      </c>
      <c r="C252" s="78"/>
      <c r="D252" s="79"/>
      <c r="E252" s="80"/>
      <c r="F252" s="81"/>
      <c r="G252" s="78"/>
      <c r="H252" s="77"/>
      <c r="I252" s="82"/>
      <c r="J252" s="82"/>
      <c r="K252" s="36"/>
      <c r="L252" s="85"/>
      <c r="M252" s="85"/>
      <c r="N252" s="84"/>
      <c r="O252" s="68" t="s">
        <v>179</v>
      </c>
      <c r="P252" s="70">
        <v>42392.783576388887</v>
      </c>
      <c r="Q252" s="68" t="s">
        <v>1622</v>
      </c>
      <c r="R252" s="72" t="s">
        <v>2199</v>
      </c>
      <c r="S252" s="68" t="s">
        <v>347</v>
      </c>
      <c r="T252" s="68" t="s">
        <v>245</v>
      </c>
      <c r="U252" s="70">
        <v>42392.783576388887</v>
      </c>
      <c r="V252" s="72" t="s">
        <v>2761</v>
      </c>
      <c r="W252" s="68"/>
      <c r="X252" s="68"/>
      <c r="Y252" s="74" t="s">
        <v>3477</v>
      </c>
      <c r="Z252" s="68"/>
    </row>
    <row r="253" spans="1:26" x14ac:dyDescent="0.25">
      <c r="A253" s="66" t="s">
        <v>1151</v>
      </c>
      <c r="B253" s="66" t="s">
        <v>1375</v>
      </c>
      <c r="C253" s="78"/>
      <c r="D253" s="79"/>
      <c r="E253" s="80"/>
      <c r="F253" s="81"/>
      <c r="G253" s="78"/>
      <c r="H253" s="77"/>
      <c r="I253" s="82"/>
      <c r="J253" s="82"/>
      <c r="K253" s="36"/>
      <c r="L253" s="85"/>
      <c r="M253" s="85"/>
      <c r="N253" s="84"/>
      <c r="O253" s="68" t="s">
        <v>250</v>
      </c>
      <c r="P253" s="70">
        <v>42392.803333333337</v>
      </c>
      <c r="Q253" s="68" t="s">
        <v>1623</v>
      </c>
      <c r="R253" s="72" t="s">
        <v>2200</v>
      </c>
      <c r="S253" s="68" t="s">
        <v>362</v>
      </c>
      <c r="T253" s="68"/>
      <c r="U253" s="70">
        <v>42392.803333333337</v>
      </c>
      <c r="V253" s="72" t="s">
        <v>2762</v>
      </c>
      <c r="W253" s="68">
        <v>35.464986799999998</v>
      </c>
      <c r="X253" s="68">
        <v>-97.507803440000004</v>
      </c>
      <c r="Y253" s="74" t="s">
        <v>3478</v>
      </c>
      <c r="Z253" s="68"/>
    </row>
    <row r="254" spans="1:26" x14ac:dyDescent="0.25">
      <c r="A254" s="66" t="s">
        <v>1152</v>
      </c>
      <c r="B254" s="66" t="s">
        <v>245</v>
      </c>
      <c r="C254" s="78"/>
      <c r="D254" s="79"/>
      <c r="E254" s="80"/>
      <c r="F254" s="81"/>
      <c r="G254" s="78"/>
      <c r="H254" s="77"/>
      <c r="I254" s="82"/>
      <c r="J254" s="82"/>
      <c r="K254" s="36"/>
      <c r="L254" s="85"/>
      <c r="M254" s="85"/>
      <c r="N254" s="84"/>
      <c r="O254" s="68" t="s">
        <v>250</v>
      </c>
      <c r="P254" s="70">
        <v>42392.816504629627</v>
      </c>
      <c r="Q254" s="68" t="s">
        <v>1624</v>
      </c>
      <c r="R254" s="68"/>
      <c r="S254" s="68"/>
      <c r="T254" s="68" t="s">
        <v>2482</v>
      </c>
      <c r="U254" s="70">
        <v>42392.816504629627</v>
      </c>
      <c r="V254" s="72" t="s">
        <v>2763</v>
      </c>
      <c r="W254" s="68"/>
      <c r="X254" s="68"/>
      <c r="Y254" s="74" t="s">
        <v>3479</v>
      </c>
      <c r="Z254" s="68"/>
    </row>
    <row r="255" spans="1:26" x14ac:dyDescent="0.25">
      <c r="A255" s="66" t="s">
        <v>1153</v>
      </c>
      <c r="B255" s="66" t="s">
        <v>1342</v>
      </c>
      <c r="C255" s="78"/>
      <c r="D255" s="79"/>
      <c r="E255" s="80"/>
      <c r="F255" s="81"/>
      <c r="G255" s="78"/>
      <c r="H255" s="77"/>
      <c r="I255" s="82"/>
      <c r="J255" s="82"/>
      <c r="K255" s="36"/>
      <c r="L255" s="85"/>
      <c r="M255" s="85"/>
      <c r="N255" s="84"/>
      <c r="O255" s="68" t="s">
        <v>250</v>
      </c>
      <c r="P255" s="70">
        <v>42388.638715277775</v>
      </c>
      <c r="Q255" s="68" t="s">
        <v>1625</v>
      </c>
      <c r="R255" s="72" t="s">
        <v>2085</v>
      </c>
      <c r="S255" s="68" t="s">
        <v>2349</v>
      </c>
      <c r="T255" s="68"/>
      <c r="U255" s="70">
        <v>42388.638715277775</v>
      </c>
      <c r="V255" s="72" t="s">
        <v>2764</v>
      </c>
      <c r="W255" s="68"/>
      <c r="X255" s="68"/>
      <c r="Y255" s="74" t="s">
        <v>3480</v>
      </c>
      <c r="Z255" s="68"/>
    </row>
    <row r="256" spans="1:26" x14ac:dyDescent="0.25">
      <c r="A256" s="66" t="s">
        <v>1153</v>
      </c>
      <c r="B256" s="66" t="s">
        <v>1342</v>
      </c>
      <c r="C256" s="78"/>
      <c r="D256" s="79"/>
      <c r="E256" s="80"/>
      <c r="F256" s="81"/>
      <c r="G256" s="78"/>
      <c r="H256" s="77"/>
      <c r="I256" s="82"/>
      <c r="J256" s="82"/>
      <c r="K256" s="36"/>
      <c r="L256" s="85"/>
      <c r="M256" s="85"/>
      <c r="N256" s="84"/>
      <c r="O256" s="68" t="s">
        <v>250</v>
      </c>
      <c r="P256" s="70">
        <v>42392.818715277775</v>
      </c>
      <c r="Q256" s="68" t="s">
        <v>1626</v>
      </c>
      <c r="R256" s="72" t="s">
        <v>2085</v>
      </c>
      <c r="S256" s="68" t="s">
        <v>2349</v>
      </c>
      <c r="T256" s="68"/>
      <c r="U256" s="70">
        <v>42392.818715277775</v>
      </c>
      <c r="V256" s="72" t="s">
        <v>2765</v>
      </c>
      <c r="W256" s="68"/>
      <c r="X256" s="68"/>
      <c r="Y256" s="74" t="s">
        <v>3481</v>
      </c>
      <c r="Z256" s="68"/>
    </row>
    <row r="257" spans="1:26" x14ac:dyDescent="0.25">
      <c r="A257" s="66" t="s">
        <v>1154</v>
      </c>
      <c r="B257" s="66" t="s">
        <v>1376</v>
      </c>
      <c r="C257" s="78"/>
      <c r="D257" s="79"/>
      <c r="E257" s="80"/>
      <c r="F257" s="81"/>
      <c r="G257" s="78"/>
      <c r="H257" s="77"/>
      <c r="I257" s="82"/>
      <c r="J257" s="82"/>
      <c r="K257" s="36"/>
      <c r="L257" s="85"/>
      <c r="M257" s="85"/>
      <c r="N257" s="84"/>
      <c r="O257" s="68" t="s">
        <v>250</v>
      </c>
      <c r="P257" s="70">
        <v>42392.910011574073</v>
      </c>
      <c r="Q257" s="68" t="s">
        <v>1627</v>
      </c>
      <c r="R257" s="68"/>
      <c r="S257" s="68"/>
      <c r="T257" s="68" t="s">
        <v>2483</v>
      </c>
      <c r="U257" s="70">
        <v>42392.910011574073</v>
      </c>
      <c r="V257" s="72" t="s">
        <v>2766</v>
      </c>
      <c r="W257" s="68"/>
      <c r="X257" s="68"/>
      <c r="Y257" s="74" t="s">
        <v>3482</v>
      </c>
      <c r="Z257" s="68"/>
    </row>
    <row r="258" spans="1:26" x14ac:dyDescent="0.25">
      <c r="A258" s="66" t="s">
        <v>200</v>
      </c>
      <c r="B258" s="66" t="s">
        <v>200</v>
      </c>
      <c r="C258" s="78"/>
      <c r="D258" s="79"/>
      <c r="E258" s="80"/>
      <c r="F258" s="81"/>
      <c r="G258" s="78"/>
      <c r="H258" s="77"/>
      <c r="I258" s="82"/>
      <c r="J258" s="82"/>
      <c r="K258" s="36"/>
      <c r="L258" s="85"/>
      <c r="M258" s="85"/>
      <c r="N258" s="84"/>
      <c r="O258" s="68" t="s">
        <v>179</v>
      </c>
      <c r="P258" s="70">
        <v>42390.692986111113</v>
      </c>
      <c r="Q258" s="68" t="s">
        <v>1628</v>
      </c>
      <c r="R258" s="68"/>
      <c r="S258" s="68"/>
      <c r="T258" s="68"/>
      <c r="U258" s="70">
        <v>42390.692986111113</v>
      </c>
      <c r="V258" s="72" t="s">
        <v>2767</v>
      </c>
      <c r="W258" s="68"/>
      <c r="X258" s="68"/>
      <c r="Y258" s="74" t="s">
        <v>3483</v>
      </c>
      <c r="Z258" s="68"/>
    </row>
    <row r="259" spans="1:26" x14ac:dyDescent="0.25">
      <c r="A259" s="66" t="s">
        <v>200</v>
      </c>
      <c r="B259" s="66" t="s">
        <v>200</v>
      </c>
      <c r="C259" s="78"/>
      <c r="D259" s="79"/>
      <c r="E259" s="80"/>
      <c r="F259" s="81"/>
      <c r="G259" s="78"/>
      <c r="H259" s="77"/>
      <c r="I259" s="82"/>
      <c r="J259" s="82"/>
      <c r="K259" s="36"/>
      <c r="L259" s="85"/>
      <c r="M259" s="85"/>
      <c r="N259" s="84"/>
      <c r="O259" s="68" t="s">
        <v>179</v>
      </c>
      <c r="P259" s="70">
        <v>42392.920960648145</v>
      </c>
      <c r="Q259" s="68" t="s">
        <v>263</v>
      </c>
      <c r="R259" s="68"/>
      <c r="S259" s="68"/>
      <c r="T259" s="68"/>
      <c r="U259" s="70">
        <v>42392.920960648145</v>
      </c>
      <c r="V259" s="72" t="s">
        <v>387</v>
      </c>
      <c r="W259" s="68"/>
      <c r="X259" s="68"/>
      <c r="Y259" s="74" t="s">
        <v>455</v>
      </c>
      <c r="Z259" s="68"/>
    </row>
    <row r="260" spans="1:26" x14ac:dyDescent="0.25">
      <c r="A260" s="66" t="s">
        <v>201</v>
      </c>
      <c r="B260" s="66" t="s">
        <v>201</v>
      </c>
      <c r="C260" s="78"/>
      <c r="D260" s="79"/>
      <c r="E260" s="80"/>
      <c r="F260" s="81"/>
      <c r="G260" s="78"/>
      <c r="H260" s="77"/>
      <c r="I260" s="82"/>
      <c r="J260" s="82"/>
      <c r="K260" s="36"/>
      <c r="L260" s="85"/>
      <c r="M260" s="85"/>
      <c r="N260" s="84"/>
      <c r="O260" s="68" t="s">
        <v>179</v>
      </c>
      <c r="P260" s="70">
        <v>42392.973136574074</v>
      </c>
      <c r="Q260" s="68" t="s">
        <v>264</v>
      </c>
      <c r="R260" s="72" t="s">
        <v>321</v>
      </c>
      <c r="S260" s="68" t="s">
        <v>350</v>
      </c>
      <c r="T260" s="68"/>
      <c r="U260" s="70">
        <v>42392.973136574074</v>
      </c>
      <c r="V260" s="72" t="s">
        <v>388</v>
      </c>
      <c r="W260" s="68"/>
      <c r="X260" s="68"/>
      <c r="Y260" s="74" t="s">
        <v>456</v>
      </c>
      <c r="Z260" s="68"/>
    </row>
    <row r="261" spans="1:26" x14ac:dyDescent="0.25">
      <c r="A261" s="66" t="s">
        <v>1155</v>
      </c>
      <c r="B261" s="66" t="s">
        <v>1155</v>
      </c>
      <c r="C261" s="78"/>
      <c r="D261" s="79"/>
      <c r="E261" s="80"/>
      <c r="F261" s="81"/>
      <c r="G261" s="78"/>
      <c r="H261" s="77"/>
      <c r="I261" s="82"/>
      <c r="J261" s="82"/>
      <c r="K261" s="36"/>
      <c r="L261" s="85"/>
      <c r="M261" s="85"/>
      <c r="N261" s="84"/>
      <c r="O261" s="68" t="s">
        <v>179</v>
      </c>
      <c r="P261" s="70">
        <v>42393.009583333333</v>
      </c>
      <c r="Q261" s="68" t="s">
        <v>1629</v>
      </c>
      <c r="R261" s="72" t="s">
        <v>2201</v>
      </c>
      <c r="S261" s="68" t="s">
        <v>2382</v>
      </c>
      <c r="T261" s="68"/>
      <c r="U261" s="70">
        <v>42393.009583333333</v>
      </c>
      <c r="V261" s="72" t="s">
        <v>2768</v>
      </c>
      <c r="W261" s="68"/>
      <c r="X261" s="68"/>
      <c r="Y261" s="74" t="s">
        <v>3484</v>
      </c>
      <c r="Z261" s="68"/>
    </row>
    <row r="262" spans="1:26" x14ac:dyDescent="0.25">
      <c r="A262" s="66" t="s">
        <v>1156</v>
      </c>
      <c r="B262" s="66" t="s">
        <v>245</v>
      </c>
      <c r="C262" s="78"/>
      <c r="D262" s="79"/>
      <c r="E262" s="80"/>
      <c r="F262" s="81"/>
      <c r="G262" s="78"/>
      <c r="H262" s="77"/>
      <c r="I262" s="82"/>
      <c r="J262" s="82"/>
      <c r="K262" s="36"/>
      <c r="L262" s="85"/>
      <c r="M262" s="85"/>
      <c r="N262" s="84"/>
      <c r="O262" s="68" t="s">
        <v>250</v>
      </c>
      <c r="P262" s="70">
        <v>42393.096990740742</v>
      </c>
      <c r="Q262" s="68" t="s">
        <v>1630</v>
      </c>
      <c r="R262" s="72" t="s">
        <v>2133</v>
      </c>
      <c r="S262" s="68" t="s">
        <v>2378</v>
      </c>
      <c r="T262" s="68"/>
      <c r="U262" s="70">
        <v>42393.096990740742</v>
      </c>
      <c r="V262" s="72" t="s">
        <v>2769</v>
      </c>
      <c r="W262" s="68"/>
      <c r="X262" s="68"/>
      <c r="Y262" s="74" t="s">
        <v>3485</v>
      </c>
      <c r="Z262" s="68"/>
    </row>
    <row r="263" spans="1:26" x14ac:dyDescent="0.25">
      <c r="A263" s="66" t="s">
        <v>1157</v>
      </c>
      <c r="B263" s="66" t="s">
        <v>1157</v>
      </c>
      <c r="C263" s="78"/>
      <c r="D263" s="79"/>
      <c r="E263" s="80"/>
      <c r="F263" s="81"/>
      <c r="G263" s="78"/>
      <c r="H263" s="77"/>
      <c r="I263" s="82"/>
      <c r="J263" s="82"/>
      <c r="K263" s="36"/>
      <c r="L263" s="85"/>
      <c r="M263" s="85"/>
      <c r="N263" s="84"/>
      <c r="O263" s="68" t="s">
        <v>179</v>
      </c>
      <c r="P263" s="70">
        <v>42393.11215277778</v>
      </c>
      <c r="Q263" s="68" t="s">
        <v>1631</v>
      </c>
      <c r="R263" s="68"/>
      <c r="S263" s="68"/>
      <c r="T263" s="68"/>
      <c r="U263" s="70">
        <v>42393.11215277778</v>
      </c>
      <c r="V263" s="72" t="s">
        <v>2770</v>
      </c>
      <c r="W263" s="68"/>
      <c r="X263" s="68"/>
      <c r="Y263" s="74" t="s">
        <v>3486</v>
      </c>
      <c r="Z263" s="68"/>
    </row>
    <row r="264" spans="1:26" x14ac:dyDescent="0.25">
      <c r="A264" s="66" t="s">
        <v>1158</v>
      </c>
      <c r="B264" s="66" t="s">
        <v>220</v>
      </c>
      <c r="C264" s="78"/>
      <c r="D264" s="79"/>
      <c r="E264" s="80"/>
      <c r="F264" s="81"/>
      <c r="G264" s="78"/>
      <c r="H264" s="77"/>
      <c r="I264" s="82"/>
      <c r="J264" s="82"/>
      <c r="K264" s="36"/>
      <c r="L264" s="85"/>
      <c r="M264" s="85"/>
      <c r="N264" s="84"/>
      <c r="O264" s="68" t="s">
        <v>250</v>
      </c>
      <c r="P264" s="70">
        <v>42389.652974537035</v>
      </c>
      <c r="Q264" s="68" t="s">
        <v>1632</v>
      </c>
      <c r="R264" s="72" t="s">
        <v>2202</v>
      </c>
      <c r="S264" s="68" t="s">
        <v>344</v>
      </c>
      <c r="T264" s="68"/>
      <c r="U264" s="70">
        <v>42389.652974537035</v>
      </c>
      <c r="V264" s="72" t="s">
        <v>2771</v>
      </c>
      <c r="W264" s="68"/>
      <c r="X264" s="68"/>
      <c r="Y264" s="74" t="s">
        <v>3487</v>
      </c>
      <c r="Z264" s="68"/>
    </row>
    <row r="265" spans="1:26" x14ac:dyDescent="0.25">
      <c r="A265" s="66" t="s">
        <v>1158</v>
      </c>
      <c r="B265" s="66" t="s">
        <v>245</v>
      </c>
      <c r="C265" s="78"/>
      <c r="D265" s="79"/>
      <c r="E265" s="80"/>
      <c r="F265" s="81"/>
      <c r="G265" s="78"/>
      <c r="H265" s="77"/>
      <c r="I265" s="82"/>
      <c r="J265" s="82"/>
      <c r="K265" s="36"/>
      <c r="L265" s="85"/>
      <c r="M265" s="85"/>
      <c r="N265" s="84"/>
      <c r="O265" s="68" t="s">
        <v>250</v>
      </c>
      <c r="P265" s="70">
        <v>42393.15552083333</v>
      </c>
      <c r="Q265" s="68" t="s">
        <v>1633</v>
      </c>
      <c r="R265" s="68"/>
      <c r="S265" s="68"/>
      <c r="T265" s="68" t="s">
        <v>2484</v>
      </c>
      <c r="U265" s="70">
        <v>42393.15552083333</v>
      </c>
      <c r="V265" s="72" t="s">
        <v>2772</v>
      </c>
      <c r="W265" s="68"/>
      <c r="X265" s="68"/>
      <c r="Y265" s="74" t="s">
        <v>3488</v>
      </c>
      <c r="Z265" s="68"/>
    </row>
    <row r="266" spans="1:26" x14ac:dyDescent="0.25">
      <c r="A266" s="66" t="s">
        <v>1159</v>
      </c>
      <c r="B266" s="66" t="s">
        <v>1159</v>
      </c>
      <c r="C266" s="78"/>
      <c r="D266" s="79"/>
      <c r="E266" s="80"/>
      <c r="F266" s="81"/>
      <c r="G266" s="78"/>
      <c r="H266" s="77"/>
      <c r="I266" s="82"/>
      <c r="J266" s="82"/>
      <c r="K266" s="36"/>
      <c r="L266" s="85"/>
      <c r="M266" s="85"/>
      <c r="N266" s="84"/>
      <c r="O266" s="68" t="s">
        <v>179</v>
      </c>
      <c r="P266" s="70">
        <v>42393.158553240741</v>
      </c>
      <c r="Q266" s="68" t="s">
        <v>1634</v>
      </c>
      <c r="R266" s="68"/>
      <c r="S266" s="68"/>
      <c r="T266" s="68"/>
      <c r="U266" s="70">
        <v>42393.158553240741</v>
      </c>
      <c r="V266" s="72" t="s">
        <v>2773</v>
      </c>
      <c r="W266" s="68"/>
      <c r="X266" s="68"/>
      <c r="Y266" s="74" t="s">
        <v>3489</v>
      </c>
      <c r="Z266" s="68"/>
    </row>
    <row r="267" spans="1:26" x14ac:dyDescent="0.25">
      <c r="A267" s="66" t="s">
        <v>1160</v>
      </c>
      <c r="B267" s="66" t="s">
        <v>1160</v>
      </c>
      <c r="C267" s="78"/>
      <c r="D267" s="79"/>
      <c r="E267" s="80"/>
      <c r="F267" s="81"/>
      <c r="G267" s="78"/>
      <c r="H267" s="77"/>
      <c r="I267" s="82"/>
      <c r="J267" s="82"/>
      <c r="K267" s="36"/>
      <c r="L267" s="85"/>
      <c r="M267" s="85"/>
      <c r="N267" s="84"/>
      <c r="O267" s="68" t="s">
        <v>179</v>
      </c>
      <c r="P267" s="70">
        <v>42393.231840277775</v>
      </c>
      <c r="Q267" s="68" t="s">
        <v>1635</v>
      </c>
      <c r="R267" s="68"/>
      <c r="S267" s="68"/>
      <c r="T267" s="68"/>
      <c r="U267" s="70">
        <v>42393.231840277775</v>
      </c>
      <c r="V267" s="72" t="s">
        <v>2774</v>
      </c>
      <c r="W267" s="68"/>
      <c r="X267" s="68"/>
      <c r="Y267" s="74" t="s">
        <v>3490</v>
      </c>
      <c r="Z267" s="68"/>
    </row>
    <row r="268" spans="1:26" x14ac:dyDescent="0.25">
      <c r="A268" s="66" t="s">
        <v>1161</v>
      </c>
      <c r="B268" s="66" t="s">
        <v>1161</v>
      </c>
      <c r="C268" s="78"/>
      <c r="D268" s="79"/>
      <c r="E268" s="80"/>
      <c r="F268" s="81"/>
      <c r="G268" s="78"/>
      <c r="H268" s="77"/>
      <c r="I268" s="82"/>
      <c r="J268" s="82"/>
      <c r="K268" s="36"/>
      <c r="L268" s="85"/>
      <c r="M268" s="85"/>
      <c r="N268" s="84"/>
      <c r="O268" s="68" t="s">
        <v>179</v>
      </c>
      <c r="P268" s="70">
        <v>42393.257025462961</v>
      </c>
      <c r="Q268" s="68" t="s">
        <v>1636</v>
      </c>
      <c r="R268" s="68"/>
      <c r="S268" s="68"/>
      <c r="T268" s="68"/>
      <c r="U268" s="70">
        <v>42393.257025462961</v>
      </c>
      <c r="V268" s="72" t="s">
        <v>2775</v>
      </c>
      <c r="W268" s="68"/>
      <c r="X268" s="68"/>
      <c r="Y268" s="74" t="s">
        <v>3491</v>
      </c>
      <c r="Z268" s="68"/>
    </row>
    <row r="269" spans="1:26" x14ac:dyDescent="0.25">
      <c r="A269" s="66" t="s">
        <v>1162</v>
      </c>
      <c r="B269" s="66" t="s">
        <v>1162</v>
      </c>
      <c r="C269" s="78"/>
      <c r="D269" s="79"/>
      <c r="E269" s="80"/>
      <c r="F269" s="81"/>
      <c r="G269" s="78"/>
      <c r="H269" s="77"/>
      <c r="I269" s="82"/>
      <c r="J269" s="82"/>
      <c r="K269" s="36"/>
      <c r="L269" s="85"/>
      <c r="M269" s="85"/>
      <c r="N269" s="84"/>
      <c r="O269" s="68" t="s">
        <v>179</v>
      </c>
      <c r="P269" s="70">
        <v>42393.257476851853</v>
      </c>
      <c r="Q269" s="68" t="s">
        <v>1637</v>
      </c>
      <c r="R269" s="72" t="s">
        <v>2203</v>
      </c>
      <c r="S269" s="68" t="s">
        <v>345</v>
      </c>
      <c r="T269" s="68"/>
      <c r="U269" s="70">
        <v>42393.257476851853</v>
      </c>
      <c r="V269" s="72" t="s">
        <v>2776</v>
      </c>
      <c r="W269" s="68"/>
      <c r="X269" s="68"/>
      <c r="Y269" s="74" t="s">
        <v>3492</v>
      </c>
      <c r="Z269" s="68"/>
    </row>
    <row r="270" spans="1:26" x14ac:dyDescent="0.25">
      <c r="A270" s="66" t="s">
        <v>1163</v>
      </c>
      <c r="B270" s="66" t="s">
        <v>1377</v>
      </c>
      <c r="C270" s="78"/>
      <c r="D270" s="79"/>
      <c r="E270" s="80"/>
      <c r="F270" s="81"/>
      <c r="G270" s="78"/>
      <c r="H270" s="77"/>
      <c r="I270" s="82"/>
      <c r="J270" s="82"/>
      <c r="K270" s="36"/>
      <c r="L270" s="85"/>
      <c r="M270" s="85"/>
      <c r="N270" s="84"/>
      <c r="O270" s="68" t="s">
        <v>250</v>
      </c>
      <c r="P270" s="70">
        <v>42393.468576388892</v>
      </c>
      <c r="Q270" s="68" t="s">
        <v>1638</v>
      </c>
      <c r="R270" s="72" t="s">
        <v>2204</v>
      </c>
      <c r="S270" s="68" t="s">
        <v>2357</v>
      </c>
      <c r="T270" s="68"/>
      <c r="U270" s="70">
        <v>42393.468576388892</v>
      </c>
      <c r="V270" s="72" t="s">
        <v>2777</v>
      </c>
      <c r="W270" s="68"/>
      <c r="X270" s="68"/>
      <c r="Y270" s="74" t="s">
        <v>3493</v>
      </c>
      <c r="Z270" s="68"/>
    </row>
    <row r="271" spans="1:26" x14ac:dyDescent="0.25">
      <c r="A271" s="66" t="s">
        <v>1163</v>
      </c>
      <c r="B271" s="66" t="s">
        <v>1378</v>
      </c>
      <c r="C271" s="78"/>
      <c r="D271" s="79"/>
      <c r="E271" s="80"/>
      <c r="F271" s="81"/>
      <c r="G271" s="78"/>
      <c r="H271" s="77"/>
      <c r="I271" s="82"/>
      <c r="J271" s="82"/>
      <c r="K271" s="36"/>
      <c r="L271" s="85"/>
      <c r="M271" s="85"/>
      <c r="N271" s="84"/>
      <c r="O271" s="68" t="s">
        <v>250</v>
      </c>
      <c r="P271" s="70">
        <v>42393.468576388892</v>
      </c>
      <c r="Q271" s="68" t="s">
        <v>1638</v>
      </c>
      <c r="R271" s="72" t="s">
        <v>2204</v>
      </c>
      <c r="S271" s="68" t="s">
        <v>2357</v>
      </c>
      <c r="T271" s="68"/>
      <c r="U271" s="70">
        <v>42393.468576388892</v>
      </c>
      <c r="V271" s="72" t="s">
        <v>2777</v>
      </c>
      <c r="W271" s="68"/>
      <c r="X271" s="68"/>
      <c r="Y271" s="74" t="s">
        <v>3493</v>
      </c>
      <c r="Z271" s="68"/>
    </row>
    <row r="272" spans="1:26" x14ac:dyDescent="0.25">
      <c r="A272" s="66" t="s">
        <v>1163</v>
      </c>
      <c r="B272" s="66" t="s">
        <v>245</v>
      </c>
      <c r="C272" s="78"/>
      <c r="D272" s="79"/>
      <c r="E272" s="80"/>
      <c r="F272" s="81"/>
      <c r="G272" s="78"/>
      <c r="H272" s="77"/>
      <c r="I272" s="82"/>
      <c r="J272" s="82"/>
      <c r="K272" s="36"/>
      <c r="L272" s="85"/>
      <c r="M272" s="85"/>
      <c r="N272" s="84"/>
      <c r="O272" s="68" t="s">
        <v>250</v>
      </c>
      <c r="P272" s="70">
        <v>42393.468576388892</v>
      </c>
      <c r="Q272" s="68" t="s">
        <v>1638</v>
      </c>
      <c r="R272" s="72" t="s">
        <v>2204</v>
      </c>
      <c r="S272" s="68" t="s">
        <v>2357</v>
      </c>
      <c r="T272" s="68"/>
      <c r="U272" s="70">
        <v>42393.468576388892</v>
      </c>
      <c r="V272" s="72" t="s">
        <v>2777</v>
      </c>
      <c r="W272" s="68"/>
      <c r="X272" s="68"/>
      <c r="Y272" s="74" t="s">
        <v>3493</v>
      </c>
      <c r="Z272" s="68"/>
    </row>
    <row r="273" spans="1:26" x14ac:dyDescent="0.25">
      <c r="A273" s="66" t="s">
        <v>1164</v>
      </c>
      <c r="B273" s="66" t="s">
        <v>1164</v>
      </c>
      <c r="C273" s="78"/>
      <c r="D273" s="79"/>
      <c r="E273" s="80"/>
      <c r="F273" s="81"/>
      <c r="G273" s="78"/>
      <c r="H273" s="77"/>
      <c r="I273" s="82"/>
      <c r="J273" s="82"/>
      <c r="K273" s="36"/>
      <c r="L273" s="85"/>
      <c r="M273" s="85"/>
      <c r="N273" s="84"/>
      <c r="O273" s="68" t="s">
        <v>179</v>
      </c>
      <c r="P273" s="70">
        <v>42393.509733796294</v>
      </c>
      <c r="Q273" s="68" t="s">
        <v>1639</v>
      </c>
      <c r="R273" s="72" t="s">
        <v>2205</v>
      </c>
      <c r="S273" s="68" t="s">
        <v>2398</v>
      </c>
      <c r="T273" s="68" t="s">
        <v>2485</v>
      </c>
      <c r="U273" s="70">
        <v>42393.509733796294</v>
      </c>
      <c r="V273" s="72" t="s">
        <v>2778</v>
      </c>
      <c r="W273" s="68"/>
      <c r="X273" s="68"/>
      <c r="Y273" s="74" t="s">
        <v>3494</v>
      </c>
      <c r="Z273" s="68"/>
    </row>
    <row r="274" spans="1:26" x14ac:dyDescent="0.25">
      <c r="A274" s="66" t="s">
        <v>1165</v>
      </c>
      <c r="B274" s="66" t="s">
        <v>1165</v>
      </c>
      <c r="C274" s="78"/>
      <c r="D274" s="79"/>
      <c r="E274" s="80"/>
      <c r="F274" s="81"/>
      <c r="G274" s="78"/>
      <c r="H274" s="77"/>
      <c r="I274" s="82"/>
      <c r="J274" s="82"/>
      <c r="K274" s="36"/>
      <c r="L274" s="85"/>
      <c r="M274" s="85"/>
      <c r="N274" s="84"/>
      <c r="O274" s="68" t="s">
        <v>179</v>
      </c>
      <c r="P274" s="70">
        <v>42393.519965277781</v>
      </c>
      <c r="Q274" s="68" t="s">
        <v>1640</v>
      </c>
      <c r="R274" s="72" t="s">
        <v>2205</v>
      </c>
      <c r="S274" s="68" t="s">
        <v>2398</v>
      </c>
      <c r="T274" s="68" t="s">
        <v>2485</v>
      </c>
      <c r="U274" s="70">
        <v>42393.519965277781</v>
      </c>
      <c r="V274" s="72" t="s">
        <v>2779</v>
      </c>
      <c r="W274" s="68"/>
      <c r="X274" s="68"/>
      <c r="Y274" s="74" t="s">
        <v>3495</v>
      </c>
      <c r="Z274" s="68"/>
    </row>
    <row r="275" spans="1:26" x14ac:dyDescent="0.25">
      <c r="A275" s="66" t="s">
        <v>1166</v>
      </c>
      <c r="B275" s="66" t="s">
        <v>1166</v>
      </c>
      <c r="C275" s="78"/>
      <c r="D275" s="79"/>
      <c r="E275" s="80"/>
      <c r="F275" s="81"/>
      <c r="G275" s="78"/>
      <c r="H275" s="77"/>
      <c r="I275" s="82"/>
      <c r="J275" s="82"/>
      <c r="K275" s="36"/>
      <c r="L275" s="85"/>
      <c r="M275" s="85"/>
      <c r="N275" s="84"/>
      <c r="O275" s="68" t="s">
        <v>179</v>
      </c>
      <c r="P275" s="70">
        <v>42393.625057870369</v>
      </c>
      <c r="Q275" s="68" t="s">
        <v>1641</v>
      </c>
      <c r="R275" s="68"/>
      <c r="S275" s="68"/>
      <c r="T275" s="68" t="s">
        <v>2486</v>
      </c>
      <c r="U275" s="70">
        <v>42393.625057870369</v>
      </c>
      <c r="V275" s="72" t="s">
        <v>2780</v>
      </c>
      <c r="W275" s="68">
        <v>28.568393499999999</v>
      </c>
      <c r="X275" s="68">
        <v>-81.277829199999999</v>
      </c>
      <c r="Y275" s="74" t="s">
        <v>3496</v>
      </c>
      <c r="Z275" s="68"/>
    </row>
    <row r="276" spans="1:26" x14ac:dyDescent="0.25">
      <c r="A276" s="66" t="s">
        <v>1167</v>
      </c>
      <c r="B276" s="66" t="s">
        <v>1379</v>
      </c>
      <c r="C276" s="78"/>
      <c r="D276" s="79"/>
      <c r="E276" s="80"/>
      <c r="F276" s="81"/>
      <c r="G276" s="78"/>
      <c r="H276" s="77"/>
      <c r="I276" s="82"/>
      <c r="J276" s="82"/>
      <c r="K276" s="36"/>
      <c r="L276" s="85"/>
      <c r="M276" s="85"/>
      <c r="N276" s="84"/>
      <c r="O276" s="68" t="s">
        <v>250</v>
      </c>
      <c r="P276" s="70">
        <v>42393.641261574077</v>
      </c>
      <c r="Q276" s="68" t="s">
        <v>1642</v>
      </c>
      <c r="R276" s="72" t="s">
        <v>2206</v>
      </c>
      <c r="S276" s="68" t="s">
        <v>2354</v>
      </c>
      <c r="T276" s="68"/>
      <c r="U276" s="70">
        <v>42393.641261574077</v>
      </c>
      <c r="V276" s="72" t="s">
        <v>2781</v>
      </c>
      <c r="W276" s="68"/>
      <c r="X276" s="68"/>
      <c r="Y276" s="74" t="s">
        <v>3497</v>
      </c>
      <c r="Z276" s="68"/>
    </row>
    <row r="277" spans="1:26" x14ac:dyDescent="0.25">
      <c r="A277" s="66" t="s">
        <v>1168</v>
      </c>
      <c r="B277" s="66" t="s">
        <v>1168</v>
      </c>
      <c r="C277" s="78"/>
      <c r="D277" s="79"/>
      <c r="E277" s="80"/>
      <c r="F277" s="81"/>
      <c r="G277" s="78"/>
      <c r="H277" s="77"/>
      <c r="I277" s="82"/>
      <c r="J277" s="82"/>
      <c r="K277" s="36"/>
      <c r="L277" s="85"/>
      <c r="M277" s="85"/>
      <c r="N277" s="84"/>
      <c r="O277" s="68" t="s">
        <v>179</v>
      </c>
      <c r="P277" s="70">
        <v>42393.647407407407</v>
      </c>
      <c r="Q277" s="68" t="s">
        <v>1643</v>
      </c>
      <c r="R277" s="72" t="s">
        <v>2207</v>
      </c>
      <c r="S277" s="68" t="s">
        <v>2399</v>
      </c>
      <c r="T277" s="68"/>
      <c r="U277" s="70">
        <v>42393.647407407407</v>
      </c>
      <c r="V277" s="72" t="s">
        <v>2782</v>
      </c>
      <c r="W277" s="68"/>
      <c r="X277" s="68"/>
      <c r="Y277" s="74" t="s">
        <v>3498</v>
      </c>
      <c r="Z277" s="68"/>
    </row>
    <row r="278" spans="1:26" x14ac:dyDescent="0.25">
      <c r="A278" s="66" t="s">
        <v>1169</v>
      </c>
      <c r="B278" s="66" t="s">
        <v>1169</v>
      </c>
      <c r="C278" s="78"/>
      <c r="D278" s="79"/>
      <c r="E278" s="80"/>
      <c r="F278" s="81"/>
      <c r="G278" s="78"/>
      <c r="H278" s="77"/>
      <c r="I278" s="82"/>
      <c r="J278" s="82"/>
      <c r="K278" s="36"/>
      <c r="L278" s="85"/>
      <c r="M278" s="85"/>
      <c r="N278" s="84"/>
      <c r="O278" s="68" t="s">
        <v>179</v>
      </c>
      <c r="P278" s="70">
        <v>42393.690983796296</v>
      </c>
      <c r="Q278" s="68" t="s">
        <v>1644</v>
      </c>
      <c r="R278" s="68"/>
      <c r="S278" s="68"/>
      <c r="T278" s="68"/>
      <c r="U278" s="70">
        <v>42393.690983796296</v>
      </c>
      <c r="V278" s="72" t="s">
        <v>2783</v>
      </c>
      <c r="W278" s="68"/>
      <c r="X278" s="68"/>
      <c r="Y278" s="74" t="s">
        <v>3499</v>
      </c>
      <c r="Z278" s="74" t="s">
        <v>3994</v>
      </c>
    </row>
    <row r="279" spans="1:26" x14ac:dyDescent="0.25">
      <c r="A279" s="66" t="s">
        <v>1170</v>
      </c>
      <c r="B279" s="66" t="s">
        <v>1117</v>
      </c>
      <c r="C279" s="78"/>
      <c r="D279" s="79"/>
      <c r="E279" s="80"/>
      <c r="F279" s="81"/>
      <c r="G279" s="78"/>
      <c r="H279" s="77"/>
      <c r="I279" s="82"/>
      <c r="J279" s="82"/>
      <c r="K279" s="36"/>
      <c r="L279" s="85"/>
      <c r="M279" s="85"/>
      <c r="N279" s="84"/>
      <c r="O279" s="68" t="s">
        <v>251</v>
      </c>
      <c r="P279" s="70">
        <v>42393.714305555557</v>
      </c>
      <c r="Q279" s="68" t="s">
        <v>1645</v>
      </c>
      <c r="R279" s="72" t="s">
        <v>2208</v>
      </c>
      <c r="S279" s="68" t="s">
        <v>2400</v>
      </c>
      <c r="T279" s="68"/>
      <c r="U279" s="70">
        <v>42393.714305555557</v>
      </c>
      <c r="V279" s="72" t="s">
        <v>2784</v>
      </c>
      <c r="W279" s="68"/>
      <c r="X279" s="68"/>
      <c r="Y279" s="74" t="s">
        <v>3500</v>
      </c>
      <c r="Z279" s="68"/>
    </row>
    <row r="280" spans="1:26" x14ac:dyDescent="0.25">
      <c r="A280" s="66" t="s">
        <v>1171</v>
      </c>
      <c r="B280" s="66" t="s">
        <v>1171</v>
      </c>
      <c r="C280" s="78"/>
      <c r="D280" s="79"/>
      <c r="E280" s="80"/>
      <c r="F280" s="81"/>
      <c r="G280" s="78"/>
      <c r="H280" s="77"/>
      <c r="I280" s="82"/>
      <c r="J280" s="82"/>
      <c r="K280" s="36"/>
      <c r="L280" s="85"/>
      <c r="M280" s="85"/>
      <c r="N280" s="84"/>
      <c r="O280" s="68" t="s">
        <v>179</v>
      </c>
      <c r="P280" s="70">
        <v>42388.605613425927</v>
      </c>
      <c r="Q280" s="68" t="s">
        <v>1646</v>
      </c>
      <c r="R280" s="68"/>
      <c r="S280" s="68"/>
      <c r="T280" s="68"/>
      <c r="U280" s="70">
        <v>42388.605613425927</v>
      </c>
      <c r="V280" s="72" t="s">
        <v>2785</v>
      </c>
      <c r="W280" s="68"/>
      <c r="X280" s="68"/>
      <c r="Y280" s="74" t="s">
        <v>3501</v>
      </c>
      <c r="Z280" s="68"/>
    </row>
    <row r="281" spans="1:26" x14ac:dyDescent="0.25">
      <c r="A281" s="66" t="s">
        <v>1171</v>
      </c>
      <c r="B281" s="66" t="s">
        <v>1171</v>
      </c>
      <c r="C281" s="78"/>
      <c r="D281" s="79"/>
      <c r="E281" s="80"/>
      <c r="F281" s="81"/>
      <c r="G281" s="78"/>
      <c r="H281" s="77"/>
      <c r="I281" s="82"/>
      <c r="J281" s="82"/>
      <c r="K281" s="36"/>
      <c r="L281" s="85"/>
      <c r="M281" s="85"/>
      <c r="N281" s="84"/>
      <c r="O281" s="68" t="s">
        <v>179</v>
      </c>
      <c r="P281" s="70">
        <v>42388.629895833335</v>
      </c>
      <c r="Q281" s="68" t="s">
        <v>1647</v>
      </c>
      <c r="R281" s="68"/>
      <c r="S281" s="68"/>
      <c r="T281" s="68"/>
      <c r="U281" s="70">
        <v>42388.629895833335</v>
      </c>
      <c r="V281" s="72" t="s">
        <v>2786</v>
      </c>
      <c r="W281" s="68"/>
      <c r="X281" s="68"/>
      <c r="Y281" s="74" t="s">
        <v>3502</v>
      </c>
      <c r="Z281" s="68"/>
    </row>
    <row r="282" spans="1:26" x14ac:dyDescent="0.25">
      <c r="A282" s="66" t="s">
        <v>1171</v>
      </c>
      <c r="B282" s="66" t="s">
        <v>1171</v>
      </c>
      <c r="C282" s="78"/>
      <c r="D282" s="79"/>
      <c r="E282" s="80"/>
      <c r="F282" s="81"/>
      <c r="G282" s="78"/>
      <c r="H282" s="77"/>
      <c r="I282" s="82"/>
      <c r="J282" s="82"/>
      <c r="K282" s="36"/>
      <c r="L282" s="85"/>
      <c r="M282" s="85"/>
      <c r="N282" s="84"/>
      <c r="O282" s="68" t="s">
        <v>179</v>
      </c>
      <c r="P282" s="70">
        <v>42393.72216435185</v>
      </c>
      <c r="Q282" s="68" t="s">
        <v>1648</v>
      </c>
      <c r="R282" s="68"/>
      <c r="S282" s="68"/>
      <c r="T282" s="68"/>
      <c r="U282" s="70">
        <v>42393.72216435185</v>
      </c>
      <c r="V282" s="72" t="s">
        <v>2787</v>
      </c>
      <c r="W282" s="68"/>
      <c r="X282" s="68"/>
      <c r="Y282" s="74" t="s">
        <v>3503</v>
      </c>
      <c r="Z282" s="68"/>
    </row>
    <row r="283" spans="1:26" x14ac:dyDescent="0.25">
      <c r="A283" s="66" t="s">
        <v>1172</v>
      </c>
      <c r="B283" s="66" t="s">
        <v>1172</v>
      </c>
      <c r="C283" s="78"/>
      <c r="D283" s="79"/>
      <c r="E283" s="80"/>
      <c r="F283" s="81"/>
      <c r="G283" s="78"/>
      <c r="H283" s="77"/>
      <c r="I283" s="82"/>
      <c r="J283" s="82"/>
      <c r="K283" s="36"/>
      <c r="L283" s="85"/>
      <c r="M283" s="85"/>
      <c r="N283" s="84"/>
      <c r="O283" s="68" t="s">
        <v>179</v>
      </c>
      <c r="P283" s="70">
        <v>42393.770624999997</v>
      </c>
      <c r="Q283" s="68" t="s">
        <v>1649</v>
      </c>
      <c r="R283" s="68"/>
      <c r="S283" s="68"/>
      <c r="T283" s="68"/>
      <c r="U283" s="70">
        <v>42393.770624999997</v>
      </c>
      <c r="V283" s="72" t="s">
        <v>2788</v>
      </c>
      <c r="W283" s="68"/>
      <c r="X283" s="68"/>
      <c r="Y283" s="74" t="s">
        <v>3504</v>
      </c>
      <c r="Z283" s="68"/>
    </row>
    <row r="284" spans="1:26" x14ac:dyDescent="0.25">
      <c r="A284" s="66" t="s">
        <v>1173</v>
      </c>
      <c r="B284" s="66" t="s">
        <v>1173</v>
      </c>
      <c r="C284" s="78"/>
      <c r="D284" s="79"/>
      <c r="E284" s="80"/>
      <c r="F284" s="81"/>
      <c r="G284" s="78"/>
      <c r="H284" s="77"/>
      <c r="I284" s="82"/>
      <c r="J284" s="82"/>
      <c r="K284" s="36"/>
      <c r="L284" s="85"/>
      <c r="M284" s="85"/>
      <c r="N284" s="84"/>
      <c r="O284" s="68" t="s">
        <v>179</v>
      </c>
      <c r="P284" s="70">
        <v>42390.840902777774</v>
      </c>
      <c r="Q284" s="68" t="s">
        <v>1650</v>
      </c>
      <c r="R284" s="72" t="s">
        <v>2209</v>
      </c>
      <c r="S284" s="68" t="s">
        <v>2351</v>
      </c>
      <c r="T284" s="68"/>
      <c r="U284" s="70">
        <v>42390.840902777774</v>
      </c>
      <c r="V284" s="72" t="s">
        <v>2789</v>
      </c>
      <c r="W284" s="68"/>
      <c r="X284" s="68"/>
      <c r="Y284" s="74" t="s">
        <v>3505</v>
      </c>
      <c r="Z284" s="68"/>
    </row>
    <row r="285" spans="1:26" x14ac:dyDescent="0.25">
      <c r="A285" s="66" t="s">
        <v>1173</v>
      </c>
      <c r="B285" s="66" t="s">
        <v>1173</v>
      </c>
      <c r="C285" s="78"/>
      <c r="D285" s="79"/>
      <c r="E285" s="80"/>
      <c r="F285" s="81"/>
      <c r="G285" s="78"/>
      <c r="H285" s="77"/>
      <c r="I285" s="82"/>
      <c r="J285" s="82"/>
      <c r="K285" s="36"/>
      <c r="L285" s="85"/>
      <c r="M285" s="85"/>
      <c r="N285" s="84"/>
      <c r="O285" s="68" t="s">
        <v>179</v>
      </c>
      <c r="P285" s="70">
        <v>42393.7969212963</v>
      </c>
      <c r="Q285" s="68" t="s">
        <v>1651</v>
      </c>
      <c r="R285" s="72" t="s">
        <v>2210</v>
      </c>
      <c r="S285" s="68" t="s">
        <v>2351</v>
      </c>
      <c r="T285" s="68"/>
      <c r="U285" s="70">
        <v>42393.7969212963</v>
      </c>
      <c r="V285" s="72" t="s">
        <v>2790</v>
      </c>
      <c r="W285" s="68"/>
      <c r="X285" s="68"/>
      <c r="Y285" s="74" t="s">
        <v>3506</v>
      </c>
      <c r="Z285" s="68"/>
    </row>
    <row r="286" spans="1:26" x14ac:dyDescent="0.25">
      <c r="A286" s="66" t="s">
        <v>1174</v>
      </c>
      <c r="B286" s="66" t="s">
        <v>1174</v>
      </c>
      <c r="C286" s="78"/>
      <c r="D286" s="79"/>
      <c r="E286" s="80"/>
      <c r="F286" s="81"/>
      <c r="G286" s="78"/>
      <c r="H286" s="77"/>
      <c r="I286" s="82"/>
      <c r="J286" s="82"/>
      <c r="K286" s="36"/>
      <c r="L286" s="85"/>
      <c r="M286" s="85"/>
      <c r="N286" s="84"/>
      <c r="O286" s="68" t="s">
        <v>179</v>
      </c>
      <c r="P286" s="70">
        <v>42393.825115740743</v>
      </c>
      <c r="Q286" s="68" t="s">
        <v>1652</v>
      </c>
      <c r="R286" s="72" t="s">
        <v>2211</v>
      </c>
      <c r="S286" s="68" t="s">
        <v>2401</v>
      </c>
      <c r="T286" s="68" t="s">
        <v>2487</v>
      </c>
      <c r="U286" s="70">
        <v>42393.825115740743</v>
      </c>
      <c r="V286" s="72" t="s">
        <v>2791</v>
      </c>
      <c r="W286" s="68"/>
      <c r="X286" s="68"/>
      <c r="Y286" s="74" t="s">
        <v>3507</v>
      </c>
      <c r="Z286" s="68"/>
    </row>
    <row r="287" spans="1:26" x14ac:dyDescent="0.25">
      <c r="A287" s="66" t="s">
        <v>1175</v>
      </c>
      <c r="B287" s="66" t="s">
        <v>1178</v>
      </c>
      <c r="C287" s="78"/>
      <c r="D287" s="79"/>
      <c r="E287" s="80"/>
      <c r="F287" s="81"/>
      <c r="G287" s="78"/>
      <c r="H287" s="77"/>
      <c r="I287" s="82"/>
      <c r="J287" s="82"/>
      <c r="K287" s="36"/>
      <c r="L287" s="85"/>
      <c r="M287" s="85"/>
      <c r="N287" s="84"/>
      <c r="O287" s="68" t="s">
        <v>250</v>
      </c>
      <c r="P287" s="70">
        <v>42393.828321759262</v>
      </c>
      <c r="Q287" s="68" t="s">
        <v>1653</v>
      </c>
      <c r="R287" s="68"/>
      <c r="S287" s="68"/>
      <c r="T287" s="68"/>
      <c r="U287" s="70">
        <v>42393.828321759262</v>
      </c>
      <c r="V287" s="72" t="s">
        <v>2792</v>
      </c>
      <c r="W287" s="68"/>
      <c r="X287" s="68"/>
      <c r="Y287" s="74" t="s">
        <v>3508</v>
      </c>
      <c r="Z287" s="68"/>
    </row>
    <row r="288" spans="1:26" x14ac:dyDescent="0.25">
      <c r="A288" s="66" t="s">
        <v>202</v>
      </c>
      <c r="B288" s="66" t="s">
        <v>202</v>
      </c>
      <c r="C288" s="78"/>
      <c r="D288" s="79"/>
      <c r="E288" s="80"/>
      <c r="F288" s="81"/>
      <c r="G288" s="78"/>
      <c r="H288" s="77"/>
      <c r="I288" s="82"/>
      <c r="J288" s="82"/>
      <c r="K288" s="36"/>
      <c r="L288" s="85"/>
      <c r="M288" s="85"/>
      <c r="N288" s="84"/>
      <c r="O288" s="68" t="s">
        <v>179</v>
      </c>
      <c r="P288" s="70">
        <v>42392.973124999997</v>
      </c>
      <c r="Q288" s="68" t="s">
        <v>265</v>
      </c>
      <c r="R288" s="72" t="s">
        <v>321</v>
      </c>
      <c r="S288" s="68" t="s">
        <v>350</v>
      </c>
      <c r="T288" s="68"/>
      <c r="U288" s="70">
        <v>42392.973124999997</v>
      </c>
      <c r="V288" s="72" t="s">
        <v>389</v>
      </c>
      <c r="W288" s="68"/>
      <c r="X288" s="68"/>
      <c r="Y288" s="74" t="s">
        <v>457</v>
      </c>
      <c r="Z288" s="68"/>
    </row>
    <row r="289" spans="1:26" x14ac:dyDescent="0.25">
      <c r="A289" s="66" t="s">
        <v>202</v>
      </c>
      <c r="B289" s="66" t="s">
        <v>202</v>
      </c>
      <c r="C289" s="78"/>
      <c r="D289" s="79"/>
      <c r="E289" s="80"/>
      <c r="F289" s="81"/>
      <c r="G289" s="78"/>
      <c r="H289" s="77"/>
      <c r="I289" s="82"/>
      <c r="J289" s="82"/>
      <c r="K289" s="36"/>
      <c r="L289" s="85"/>
      <c r="M289" s="85"/>
      <c r="N289" s="84"/>
      <c r="O289" s="68" t="s">
        <v>179</v>
      </c>
      <c r="P289" s="70">
        <v>42393.833634259259</v>
      </c>
      <c r="Q289" s="68" t="s">
        <v>266</v>
      </c>
      <c r="R289" s="72" t="s">
        <v>322</v>
      </c>
      <c r="S289" s="68" t="s">
        <v>350</v>
      </c>
      <c r="T289" s="68"/>
      <c r="U289" s="70">
        <v>42393.833634259259</v>
      </c>
      <c r="V289" s="72" t="s">
        <v>390</v>
      </c>
      <c r="W289" s="68"/>
      <c r="X289" s="68"/>
      <c r="Y289" s="74" t="s">
        <v>458</v>
      </c>
      <c r="Z289" s="68"/>
    </row>
    <row r="290" spans="1:26" x14ac:dyDescent="0.25">
      <c r="A290" s="66" t="s">
        <v>203</v>
      </c>
      <c r="B290" s="66" t="s">
        <v>203</v>
      </c>
      <c r="C290" s="78"/>
      <c r="D290" s="79"/>
      <c r="E290" s="80"/>
      <c r="F290" s="81"/>
      <c r="G290" s="78"/>
      <c r="H290" s="77"/>
      <c r="I290" s="82"/>
      <c r="J290" s="82"/>
      <c r="K290" s="36"/>
      <c r="L290" s="85"/>
      <c r="M290" s="85"/>
      <c r="N290" s="84"/>
      <c r="O290" s="68" t="s">
        <v>179</v>
      </c>
      <c r="P290" s="70">
        <v>42392.973136574074</v>
      </c>
      <c r="Q290" s="68" t="s">
        <v>267</v>
      </c>
      <c r="R290" s="72" t="s">
        <v>321</v>
      </c>
      <c r="S290" s="68" t="s">
        <v>350</v>
      </c>
      <c r="T290" s="68"/>
      <c r="U290" s="70">
        <v>42392.973136574074</v>
      </c>
      <c r="V290" s="72" t="s">
        <v>391</v>
      </c>
      <c r="W290" s="68"/>
      <c r="X290" s="68"/>
      <c r="Y290" s="74" t="s">
        <v>459</v>
      </c>
      <c r="Z290" s="68"/>
    </row>
    <row r="291" spans="1:26" x14ac:dyDescent="0.25">
      <c r="A291" s="66" t="s">
        <v>203</v>
      </c>
      <c r="B291" s="66" t="s">
        <v>203</v>
      </c>
      <c r="C291" s="78"/>
      <c r="D291" s="79"/>
      <c r="E291" s="80"/>
      <c r="F291" s="81"/>
      <c r="G291" s="78"/>
      <c r="H291" s="77"/>
      <c r="I291" s="82"/>
      <c r="J291" s="82"/>
      <c r="K291" s="36"/>
      <c r="L291" s="85"/>
      <c r="M291" s="85"/>
      <c r="N291" s="84"/>
      <c r="O291" s="68" t="s">
        <v>179</v>
      </c>
      <c r="P291" s="70">
        <v>42393.833645833336</v>
      </c>
      <c r="Q291" s="68" t="s">
        <v>268</v>
      </c>
      <c r="R291" s="72" t="s">
        <v>322</v>
      </c>
      <c r="S291" s="68" t="s">
        <v>350</v>
      </c>
      <c r="T291" s="68"/>
      <c r="U291" s="70">
        <v>42393.833645833336</v>
      </c>
      <c r="V291" s="72" t="s">
        <v>392</v>
      </c>
      <c r="W291" s="68"/>
      <c r="X291" s="68"/>
      <c r="Y291" s="74" t="s">
        <v>460</v>
      </c>
      <c r="Z291" s="68"/>
    </row>
    <row r="292" spans="1:26" x14ac:dyDescent="0.25">
      <c r="A292" s="66" t="s">
        <v>204</v>
      </c>
      <c r="B292" s="66" t="s">
        <v>204</v>
      </c>
      <c r="C292" s="78"/>
      <c r="D292" s="79"/>
      <c r="E292" s="80"/>
      <c r="F292" s="81"/>
      <c r="G292" s="78"/>
      <c r="H292" s="77"/>
      <c r="I292" s="82"/>
      <c r="J292" s="82"/>
      <c r="K292" s="36"/>
      <c r="L292" s="85"/>
      <c r="M292" s="85"/>
      <c r="N292" s="84"/>
      <c r="O292" s="68" t="s">
        <v>179</v>
      </c>
      <c r="P292" s="70">
        <v>42393.833657407406</v>
      </c>
      <c r="Q292" s="68" t="s">
        <v>269</v>
      </c>
      <c r="R292" s="72" t="s">
        <v>322</v>
      </c>
      <c r="S292" s="68" t="s">
        <v>350</v>
      </c>
      <c r="T292" s="68"/>
      <c r="U292" s="70">
        <v>42393.833657407406</v>
      </c>
      <c r="V292" s="72" t="s">
        <v>393</v>
      </c>
      <c r="W292" s="68"/>
      <c r="X292" s="68"/>
      <c r="Y292" s="74" t="s">
        <v>461</v>
      </c>
      <c r="Z292" s="68"/>
    </row>
    <row r="293" spans="1:26" x14ac:dyDescent="0.25">
      <c r="A293" s="66" t="s">
        <v>205</v>
      </c>
      <c r="B293" s="66" t="s">
        <v>205</v>
      </c>
      <c r="C293" s="78"/>
      <c r="D293" s="79"/>
      <c r="E293" s="80"/>
      <c r="F293" s="81"/>
      <c r="G293" s="78"/>
      <c r="H293" s="77"/>
      <c r="I293" s="82"/>
      <c r="J293" s="82"/>
      <c r="K293" s="36"/>
      <c r="L293" s="85"/>
      <c r="M293" s="85"/>
      <c r="N293" s="84"/>
      <c r="O293" s="68" t="s">
        <v>179</v>
      </c>
      <c r="P293" s="70">
        <v>42393.833657407406</v>
      </c>
      <c r="Q293" s="68" t="s">
        <v>270</v>
      </c>
      <c r="R293" s="72" t="s">
        <v>322</v>
      </c>
      <c r="S293" s="68" t="s">
        <v>350</v>
      </c>
      <c r="T293" s="68"/>
      <c r="U293" s="70">
        <v>42393.833657407406</v>
      </c>
      <c r="V293" s="72" t="s">
        <v>394</v>
      </c>
      <c r="W293" s="68"/>
      <c r="X293" s="68"/>
      <c r="Y293" s="74" t="s">
        <v>462</v>
      </c>
      <c r="Z293" s="68"/>
    </row>
    <row r="294" spans="1:26" x14ac:dyDescent="0.25">
      <c r="A294" s="66" t="s">
        <v>1176</v>
      </c>
      <c r="B294" s="66" t="s">
        <v>1206</v>
      </c>
      <c r="C294" s="78"/>
      <c r="D294" s="79"/>
      <c r="E294" s="80"/>
      <c r="F294" s="81"/>
      <c r="G294" s="78"/>
      <c r="H294" s="77"/>
      <c r="I294" s="82"/>
      <c r="J294" s="82"/>
      <c r="K294" s="36"/>
      <c r="L294" s="85"/>
      <c r="M294" s="85"/>
      <c r="N294" s="84"/>
      <c r="O294" s="68" t="s">
        <v>250</v>
      </c>
      <c r="P294" s="70">
        <v>42393.847557870373</v>
      </c>
      <c r="Q294" s="68" t="s">
        <v>1654</v>
      </c>
      <c r="R294" s="72" t="s">
        <v>2212</v>
      </c>
      <c r="S294" s="68" t="s">
        <v>2402</v>
      </c>
      <c r="T294" s="68"/>
      <c r="U294" s="70">
        <v>42393.847557870373</v>
      </c>
      <c r="V294" s="72" t="s">
        <v>2793</v>
      </c>
      <c r="W294" s="68"/>
      <c r="X294" s="68"/>
      <c r="Y294" s="74" t="s">
        <v>3509</v>
      </c>
      <c r="Z294" s="68"/>
    </row>
    <row r="295" spans="1:26" x14ac:dyDescent="0.25">
      <c r="A295" s="66" t="s">
        <v>1177</v>
      </c>
      <c r="B295" s="66" t="s">
        <v>1178</v>
      </c>
      <c r="C295" s="78"/>
      <c r="D295" s="79"/>
      <c r="E295" s="80"/>
      <c r="F295" s="81"/>
      <c r="G295" s="78"/>
      <c r="H295" s="77"/>
      <c r="I295" s="82"/>
      <c r="J295" s="82"/>
      <c r="K295" s="36"/>
      <c r="L295" s="85"/>
      <c r="M295" s="85"/>
      <c r="N295" s="84"/>
      <c r="O295" s="68" t="s">
        <v>250</v>
      </c>
      <c r="P295" s="70">
        <v>42393.868854166663</v>
      </c>
      <c r="Q295" s="68" t="s">
        <v>1653</v>
      </c>
      <c r="R295" s="68"/>
      <c r="S295" s="68"/>
      <c r="T295" s="68"/>
      <c r="U295" s="70">
        <v>42393.868854166663</v>
      </c>
      <c r="V295" s="72" t="s">
        <v>2794</v>
      </c>
      <c r="W295" s="68"/>
      <c r="X295" s="68"/>
      <c r="Y295" s="74" t="s">
        <v>3510</v>
      </c>
      <c r="Z295" s="68"/>
    </row>
    <row r="296" spans="1:26" x14ac:dyDescent="0.25">
      <c r="A296" s="66" t="s">
        <v>1178</v>
      </c>
      <c r="B296" s="66" t="s">
        <v>1178</v>
      </c>
      <c r="C296" s="78"/>
      <c r="D296" s="79"/>
      <c r="E296" s="80"/>
      <c r="F296" s="81"/>
      <c r="G296" s="78"/>
      <c r="H296" s="77"/>
      <c r="I296" s="82"/>
      <c r="J296" s="82"/>
      <c r="K296" s="36"/>
      <c r="L296" s="85"/>
      <c r="M296" s="85"/>
      <c r="N296" s="84"/>
      <c r="O296" s="68" t="s">
        <v>179</v>
      </c>
      <c r="P296" s="70">
        <v>42393.819456018522</v>
      </c>
      <c r="Q296" s="68" t="s">
        <v>1655</v>
      </c>
      <c r="R296" s="68"/>
      <c r="S296" s="68"/>
      <c r="T296" s="68"/>
      <c r="U296" s="70">
        <v>42393.819456018522</v>
      </c>
      <c r="V296" s="72" t="s">
        <v>2795</v>
      </c>
      <c r="W296" s="68"/>
      <c r="X296" s="68"/>
      <c r="Y296" s="74" t="s">
        <v>3511</v>
      </c>
      <c r="Z296" s="68"/>
    </row>
    <row r="297" spans="1:26" x14ac:dyDescent="0.25">
      <c r="A297" s="66" t="s">
        <v>1179</v>
      </c>
      <c r="B297" s="66" t="s">
        <v>1178</v>
      </c>
      <c r="C297" s="78"/>
      <c r="D297" s="79"/>
      <c r="E297" s="80"/>
      <c r="F297" s="81"/>
      <c r="G297" s="78"/>
      <c r="H297" s="77"/>
      <c r="I297" s="82"/>
      <c r="J297" s="82"/>
      <c r="K297" s="36"/>
      <c r="L297" s="85"/>
      <c r="M297" s="85"/>
      <c r="N297" s="84"/>
      <c r="O297" s="68" t="s">
        <v>250</v>
      </c>
      <c r="P297" s="70">
        <v>42393.888101851851</v>
      </c>
      <c r="Q297" s="68" t="s">
        <v>1653</v>
      </c>
      <c r="R297" s="68"/>
      <c r="S297" s="68"/>
      <c r="T297" s="68"/>
      <c r="U297" s="70">
        <v>42393.888101851851</v>
      </c>
      <c r="V297" s="72" t="s">
        <v>2796</v>
      </c>
      <c r="W297" s="68"/>
      <c r="X297" s="68"/>
      <c r="Y297" s="74" t="s">
        <v>3512</v>
      </c>
      <c r="Z297" s="68"/>
    </row>
    <row r="298" spans="1:26" x14ac:dyDescent="0.25">
      <c r="A298" s="66" t="s">
        <v>197</v>
      </c>
      <c r="B298" s="66" t="s">
        <v>246</v>
      </c>
      <c r="C298" s="78"/>
      <c r="D298" s="79"/>
      <c r="E298" s="80"/>
      <c r="F298" s="81"/>
      <c r="G298" s="78"/>
      <c r="H298" s="77"/>
      <c r="I298" s="82"/>
      <c r="J298" s="82"/>
      <c r="K298" s="36"/>
      <c r="L298" s="85"/>
      <c r="M298" s="85"/>
      <c r="N298" s="84"/>
      <c r="O298" s="68" t="s">
        <v>250</v>
      </c>
      <c r="P298" s="70">
        <v>42392.132789351854</v>
      </c>
      <c r="Q298" s="68" t="s">
        <v>260</v>
      </c>
      <c r="R298" s="72" t="s">
        <v>319</v>
      </c>
      <c r="S298" s="68" t="s">
        <v>349</v>
      </c>
      <c r="T298" s="68"/>
      <c r="U298" s="70">
        <v>42392.132789351854</v>
      </c>
      <c r="V298" s="72" t="s">
        <v>384</v>
      </c>
      <c r="W298" s="68"/>
      <c r="X298" s="68"/>
      <c r="Y298" s="74" t="s">
        <v>452</v>
      </c>
      <c r="Z298" s="68"/>
    </row>
    <row r="299" spans="1:26" x14ac:dyDescent="0.25">
      <c r="A299" s="66" t="s">
        <v>197</v>
      </c>
      <c r="B299" s="66" t="s">
        <v>1380</v>
      </c>
      <c r="C299" s="78"/>
      <c r="D299" s="79"/>
      <c r="E299" s="80"/>
      <c r="F299" s="81"/>
      <c r="G299" s="78"/>
      <c r="H299" s="77"/>
      <c r="I299" s="82"/>
      <c r="J299" s="82"/>
      <c r="K299" s="36"/>
      <c r="L299" s="85"/>
      <c r="M299" s="85"/>
      <c r="N299" s="84"/>
      <c r="O299" s="68" t="s">
        <v>250</v>
      </c>
      <c r="P299" s="70">
        <v>42393.892523148148</v>
      </c>
      <c r="Q299" s="68" t="s">
        <v>1656</v>
      </c>
      <c r="R299" s="68"/>
      <c r="S299" s="68"/>
      <c r="T299" s="68" t="s">
        <v>2488</v>
      </c>
      <c r="U299" s="70">
        <v>42393.892523148148</v>
      </c>
      <c r="V299" s="72" t="s">
        <v>2797</v>
      </c>
      <c r="W299" s="68"/>
      <c r="X299" s="68"/>
      <c r="Y299" s="74" t="s">
        <v>3513</v>
      </c>
      <c r="Z299" s="68"/>
    </row>
    <row r="300" spans="1:26" x14ac:dyDescent="0.25">
      <c r="A300" s="66" t="s">
        <v>1180</v>
      </c>
      <c r="B300" s="66" t="s">
        <v>1180</v>
      </c>
      <c r="C300" s="78"/>
      <c r="D300" s="79"/>
      <c r="E300" s="80"/>
      <c r="F300" s="81"/>
      <c r="G300" s="78"/>
      <c r="H300" s="77"/>
      <c r="I300" s="82"/>
      <c r="J300" s="82"/>
      <c r="K300" s="36"/>
      <c r="L300" s="85"/>
      <c r="M300" s="85"/>
      <c r="N300" s="84"/>
      <c r="O300" s="68" t="s">
        <v>179</v>
      </c>
      <c r="P300" s="70">
        <v>42393.969814814816</v>
      </c>
      <c r="Q300" s="68" t="s">
        <v>1657</v>
      </c>
      <c r="R300" s="72" t="s">
        <v>2213</v>
      </c>
      <c r="S300" s="68" t="s">
        <v>2403</v>
      </c>
      <c r="T300" s="68"/>
      <c r="U300" s="70">
        <v>42393.969814814816</v>
      </c>
      <c r="V300" s="72" t="s">
        <v>2798</v>
      </c>
      <c r="W300" s="68"/>
      <c r="X300" s="68"/>
      <c r="Y300" s="74" t="s">
        <v>3514</v>
      </c>
      <c r="Z300" s="68"/>
    </row>
    <row r="301" spans="1:26" x14ac:dyDescent="0.25">
      <c r="A301" s="66" t="s">
        <v>1181</v>
      </c>
      <c r="B301" s="66" t="s">
        <v>1181</v>
      </c>
      <c r="C301" s="78"/>
      <c r="D301" s="79"/>
      <c r="E301" s="80"/>
      <c r="F301" s="81"/>
      <c r="G301" s="78"/>
      <c r="H301" s="77"/>
      <c r="I301" s="82"/>
      <c r="J301" s="82"/>
      <c r="K301" s="36"/>
      <c r="L301" s="85"/>
      <c r="M301" s="85"/>
      <c r="N301" s="84"/>
      <c r="O301" s="68" t="s">
        <v>179</v>
      </c>
      <c r="P301" s="70">
        <v>42393.995659722219</v>
      </c>
      <c r="Q301" s="68" t="s">
        <v>1658</v>
      </c>
      <c r="R301" s="72" t="s">
        <v>2214</v>
      </c>
      <c r="S301" s="68" t="s">
        <v>2354</v>
      </c>
      <c r="T301" s="68"/>
      <c r="U301" s="70">
        <v>42393.995659722219</v>
      </c>
      <c r="V301" s="72" t="s">
        <v>2799</v>
      </c>
      <c r="W301" s="68"/>
      <c r="X301" s="68"/>
      <c r="Y301" s="74" t="s">
        <v>3515</v>
      </c>
      <c r="Z301" s="68"/>
    </row>
    <row r="302" spans="1:26" x14ac:dyDescent="0.25">
      <c r="A302" s="66" t="s">
        <v>1182</v>
      </c>
      <c r="B302" s="66" t="s">
        <v>1182</v>
      </c>
      <c r="C302" s="78"/>
      <c r="D302" s="79"/>
      <c r="E302" s="80"/>
      <c r="F302" s="81"/>
      <c r="G302" s="78"/>
      <c r="H302" s="77"/>
      <c r="I302" s="82"/>
      <c r="J302" s="82"/>
      <c r="K302" s="36"/>
      <c r="L302" s="85"/>
      <c r="M302" s="85"/>
      <c r="N302" s="84"/>
      <c r="O302" s="68" t="s">
        <v>179</v>
      </c>
      <c r="P302" s="70">
        <v>42394.105682870373</v>
      </c>
      <c r="Q302" s="68" t="s">
        <v>1659</v>
      </c>
      <c r="R302" s="68"/>
      <c r="S302" s="68"/>
      <c r="T302" s="68"/>
      <c r="U302" s="70">
        <v>42394.105682870373</v>
      </c>
      <c r="V302" s="72" t="s">
        <v>2800</v>
      </c>
      <c r="W302" s="68"/>
      <c r="X302" s="68"/>
      <c r="Y302" s="74" t="s">
        <v>3516</v>
      </c>
      <c r="Z302" s="68"/>
    </row>
    <row r="303" spans="1:26" x14ac:dyDescent="0.25">
      <c r="A303" s="66" t="s">
        <v>1183</v>
      </c>
      <c r="B303" s="66" t="s">
        <v>1183</v>
      </c>
      <c r="C303" s="78"/>
      <c r="D303" s="79"/>
      <c r="E303" s="80"/>
      <c r="F303" s="81"/>
      <c r="G303" s="78"/>
      <c r="H303" s="77"/>
      <c r="I303" s="82"/>
      <c r="J303" s="82"/>
      <c r="K303" s="36"/>
      <c r="L303" s="85"/>
      <c r="M303" s="85"/>
      <c r="N303" s="84"/>
      <c r="O303" s="68" t="s">
        <v>179</v>
      </c>
      <c r="P303" s="70">
        <v>42389.125289351854</v>
      </c>
      <c r="Q303" s="68" t="s">
        <v>1660</v>
      </c>
      <c r="R303" s="72" t="s">
        <v>2215</v>
      </c>
      <c r="S303" s="68" t="s">
        <v>2354</v>
      </c>
      <c r="T303" s="68"/>
      <c r="U303" s="70">
        <v>42389.125289351854</v>
      </c>
      <c r="V303" s="72" t="s">
        <v>2801</v>
      </c>
      <c r="W303" s="68"/>
      <c r="X303" s="68"/>
      <c r="Y303" s="74" t="s">
        <v>3517</v>
      </c>
      <c r="Z303" s="68"/>
    </row>
    <row r="304" spans="1:26" x14ac:dyDescent="0.25">
      <c r="A304" s="66" t="s">
        <v>1183</v>
      </c>
      <c r="B304" s="66" t="s">
        <v>1183</v>
      </c>
      <c r="C304" s="78"/>
      <c r="D304" s="79"/>
      <c r="E304" s="80"/>
      <c r="F304" s="81"/>
      <c r="G304" s="78"/>
      <c r="H304" s="77"/>
      <c r="I304" s="82"/>
      <c r="J304" s="82"/>
      <c r="K304" s="36"/>
      <c r="L304" s="85"/>
      <c r="M304" s="85"/>
      <c r="N304" s="84"/>
      <c r="O304" s="68" t="s">
        <v>179</v>
      </c>
      <c r="P304" s="70">
        <v>42394.128622685188</v>
      </c>
      <c r="Q304" s="68" t="s">
        <v>1661</v>
      </c>
      <c r="R304" s="72" t="s">
        <v>2216</v>
      </c>
      <c r="S304" s="68" t="s">
        <v>2354</v>
      </c>
      <c r="T304" s="68"/>
      <c r="U304" s="70">
        <v>42394.128622685188</v>
      </c>
      <c r="V304" s="72" t="s">
        <v>2802</v>
      </c>
      <c r="W304" s="68"/>
      <c r="X304" s="68"/>
      <c r="Y304" s="74" t="s">
        <v>3518</v>
      </c>
      <c r="Z304" s="68"/>
    </row>
    <row r="305" spans="1:26" x14ac:dyDescent="0.25">
      <c r="A305" s="66" t="s">
        <v>1184</v>
      </c>
      <c r="B305" s="66" t="s">
        <v>1184</v>
      </c>
      <c r="C305" s="78"/>
      <c r="D305" s="79"/>
      <c r="E305" s="80"/>
      <c r="F305" s="81"/>
      <c r="G305" s="78"/>
      <c r="H305" s="77"/>
      <c r="I305" s="82"/>
      <c r="J305" s="82"/>
      <c r="K305" s="36"/>
      <c r="L305" s="85"/>
      <c r="M305" s="85"/>
      <c r="N305" s="84"/>
      <c r="O305" s="68" t="s">
        <v>179</v>
      </c>
      <c r="P305" s="70">
        <v>42394.170173611114</v>
      </c>
      <c r="Q305" s="68" t="s">
        <v>1662</v>
      </c>
      <c r="R305" s="68"/>
      <c r="S305" s="68"/>
      <c r="T305" s="68"/>
      <c r="U305" s="70">
        <v>42394.170173611114</v>
      </c>
      <c r="V305" s="72" t="s">
        <v>2803</v>
      </c>
      <c r="W305" s="68"/>
      <c r="X305" s="68"/>
      <c r="Y305" s="74" t="s">
        <v>3519</v>
      </c>
      <c r="Z305" s="68"/>
    </row>
    <row r="306" spans="1:26" x14ac:dyDescent="0.25">
      <c r="A306" s="66" t="s">
        <v>1185</v>
      </c>
      <c r="B306" s="66" t="s">
        <v>1185</v>
      </c>
      <c r="C306" s="78"/>
      <c r="D306" s="79"/>
      <c r="E306" s="80"/>
      <c r="F306" s="81"/>
      <c r="G306" s="78"/>
      <c r="H306" s="77"/>
      <c r="I306" s="82"/>
      <c r="J306" s="82"/>
      <c r="K306" s="36"/>
      <c r="L306" s="85"/>
      <c r="M306" s="85"/>
      <c r="N306" s="84"/>
      <c r="O306" s="68" t="s">
        <v>179</v>
      </c>
      <c r="P306" s="70">
        <v>42394.187511574077</v>
      </c>
      <c r="Q306" s="68" t="s">
        <v>1663</v>
      </c>
      <c r="R306" s="68"/>
      <c r="S306" s="68"/>
      <c r="T306" s="68"/>
      <c r="U306" s="70">
        <v>42394.187511574077</v>
      </c>
      <c r="V306" s="72" t="s">
        <v>2804</v>
      </c>
      <c r="W306" s="68"/>
      <c r="X306" s="68"/>
      <c r="Y306" s="74" t="s">
        <v>3520</v>
      </c>
      <c r="Z306" s="68"/>
    </row>
    <row r="307" spans="1:26" x14ac:dyDescent="0.25">
      <c r="A307" s="66" t="s">
        <v>1186</v>
      </c>
      <c r="B307" s="66" t="s">
        <v>1205</v>
      </c>
      <c r="C307" s="78"/>
      <c r="D307" s="79"/>
      <c r="E307" s="80"/>
      <c r="F307" s="81"/>
      <c r="G307" s="78"/>
      <c r="H307" s="77"/>
      <c r="I307" s="82"/>
      <c r="J307" s="82"/>
      <c r="K307" s="36"/>
      <c r="L307" s="85"/>
      <c r="M307" s="85"/>
      <c r="N307" s="84"/>
      <c r="O307" s="68" t="s">
        <v>250</v>
      </c>
      <c r="P307" s="70">
        <v>42394.205462962964</v>
      </c>
      <c r="Q307" s="68" t="s">
        <v>1664</v>
      </c>
      <c r="R307" s="68"/>
      <c r="S307" s="68"/>
      <c r="T307" s="68"/>
      <c r="U307" s="70">
        <v>42394.205462962964</v>
      </c>
      <c r="V307" s="72" t="s">
        <v>2805</v>
      </c>
      <c r="W307" s="68"/>
      <c r="X307" s="68"/>
      <c r="Y307" s="74" t="s">
        <v>3521</v>
      </c>
      <c r="Z307" s="68"/>
    </row>
    <row r="308" spans="1:26" x14ac:dyDescent="0.25">
      <c r="A308" s="66" t="s">
        <v>1187</v>
      </c>
      <c r="B308" s="66" t="s">
        <v>1205</v>
      </c>
      <c r="C308" s="78"/>
      <c r="D308" s="79"/>
      <c r="E308" s="80"/>
      <c r="F308" s="81"/>
      <c r="G308" s="78"/>
      <c r="H308" s="77"/>
      <c r="I308" s="82"/>
      <c r="J308" s="82"/>
      <c r="K308" s="36"/>
      <c r="L308" s="85"/>
      <c r="M308" s="85"/>
      <c r="N308" s="84"/>
      <c r="O308" s="68" t="s">
        <v>250</v>
      </c>
      <c r="P308" s="70">
        <v>42394.208414351851</v>
      </c>
      <c r="Q308" s="68" t="s">
        <v>1664</v>
      </c>
      <c r="R308" s="68"/>
      <c r="S308" s="68"/>
      <c r="T308" s="68"/>
      <c r="U308" s="70">
        <v>42394.208414351851</v>
      </c>
      <c r="V308" s="72" t="s">
        <v>2806</v>
      </c>
      <c r="W308" s="68"/>
      <c r="X308" s="68"/>
      <c r="Y308" s="74" t="s">
        <v>3522</v>
      </c>
      <c r="Z308" s="68"/>
    </row>
    <row r="309" spans="1:26" x14ac:dyDescent="0.25">
      <c r="A309" s="66" t="s">
        <v>1188</v>
      </c>
      <c r="B309" s="66" t="s">
        <v>1205</v>
      </c>
      <c r="C309" s="78"/>
      <c r="D309" s="79"/>
      <c r="E309" s="80"/>
      <c r="F309" s="81"/>
      <c r="G309" s="78"/>
      <c r="H309" s="77"/>
      <c r="I309" s="82"/>
      <c r="J309" s="82"/>
      <c r="K309" s="36"/>
      <c r="L309" s="85"/>
      <c r="M309" s="85"/>
      <c r="N309" s="84"/>
      <c r="O309" s="68" t="s">
        <v>250</v>
      </c>
      <c r="P309" s="70">
        <v>42394.215127314812</v>
      </c>
      <c r="Q309" s="68" t="s">
        <v>1664</v>
      </c>
      <c r="R309" s="68"/>
      <c r="S309" s="68"/>
      <c r="T309" s="68"/>
      <c r="U309" s="70">
        <v>42394.215127314812</v>
      </c>
      <c r="V309" s="72" t="s">
        <v>2807</v>
      </c>
      <c r="W309" s="68"/>
      <c r="X309" s="68"/>
      <c r="Y309" s="74" t="s">
        <v>3523</v>
      </c>
      <c r="Z309" s="68"/>
    </row>
    <row r="310" spans="1:26" x14ac:dyDescent="0.25">
      <c r="A310" s="66" t="s">
        <v>206</v>
      </c>
      <c r="B310" s="66" t="s">
        <v>206</v>
      </c>
      <c r="C310" s="78"/>
      <c r="D310" s="79"/>
      <c r="E310" s="80"/>
      <c r="F310" s="81"/>
      <c r="G310" s="78"/>
      <c r="H310" s="77"/>
      <c r="I310" s="82"/>
      <c r="J310" s="82"/>
      <c r="K310" s="36"/>
      <c r="L310" s="85"/>
      <c r="M310" s="85"/>
      <c r="N310" s="84"/>
      <c r="O310" s="68" t="s">
        <v>179</v>
      </c>
      <c r="P310" s="70">
        <v>42394.272187499999</v>
      </c>
      <c r="Q310" s="68" t="s">
        <v>271</v>
      </c>
      <c r="R310" s="68"/>
      <c r="S310" s="68"/>
      <c r="T310" s="68"/>
      <c r="U310" s="70">
        <v>42394.272187499999</v>
      </c>
      <c r="V310" s="72" t="s">
        <v>395</v>
      </c>
      <c r="W310" s="68"/>
      <c r="X310" s="68"/>
      <c r="Y310" s="74" t="s">
        <v>463</v>
      </c>
      <c r="Z310" s="68"/>
    </row>
    <row r="311" spans="1:26" x14ac:dyDescent="0.25">
      <c r="A311" s="66" t="s">
        <v>207</v>
      </c>
      <c r="B311" s="66" t="s">
        <v>206</v>
      </c>
      <c r="C311" s="78"/>
      <c r="D311" s="79"/>
      <c r="E311" s="80"/>
      <c r="F311" s="81"/>
      <c r="G311" s="78"/>
      <c r="H311" s="77"/>
      <c r="I311" s="82"/>
      <c r="J311" s="82"/>
      <c r="K311" s="36"/>
      <c r="L311" s="85"/>
      <c r="M311" s="85"/>
      <c r="N311" s="84"/>
      <c r="O311" s="68" t="s">
        <v>250</v>
      </c>
      <c r="P311" s="70">
        <v>42394.2734375</v>
      </c>
      <c r="Q311" s="68" t="s">
        <v>272</v>
      </c>
      <c r="R311" s="68"/>
      <c r="S311" s="68"/>
      <c r="T311" s="68"/>
      <c r="U311" s="70">
        <v>42394.2734375</v>
      </c>
      <c r="V311" s="72" t="s">
        <v>396</v>
      </c>
      <c r="W311" s="68"/>
      <c r="X311" s="68"/>
      <c r="Y311" s="74" t="s">
        <v>464</v>
      </c>
      <c r="Z311" s="68"/>
    </row>
    <row r="312" spans="1:26" x14ac:dyDescent="0.25">
      <c r="A312" s="66" t="s">
        <v>1189</v>
      </c>
      <c r="B312" s="66" t="s">
        <v>1189</v>
      </c>
      <c r="C312" s="78"/>
      <c r="D312" s="79"/>
      <c r="E312" s="80"/>
      <c r="F312" s="81"/>
      <c r="G312" s="78"/>
      <c r="H312" s="77"/>
      <c r="I312" s="82"/>
      <c r="J312" s="82"/>
      <c r="K312" s="36"/>
      <c r="L312" s="85"/>
      <c r="M312" s="85"/>
      <c r="N312" s="84"/>
      <c r="O312" s="68" t="s">
        <v>179</v>
      </c>
      <c r="P312" s="70">
        <v>42394.435798611114</v>
      </c>
      <c r="Q312" s="68" t="s">
        <v>1665</v>
      </c>
      <c r="R312" s="72" t="s">
        <v>2217</v>
      </c>
      <c r="S312" s="68" t="s">
        <v>2404</v>
      </c>
      <c r="T312" s="68" t="s">
        <v>2489</v>
      </c>
      <c r="U312" s="70">
        <v>42394.435798611114</v>
      </c>
      <c r="V312" s="72" t="s">
        <v>2808</v>
      </c>
      <c r="W312" s="68"/>
      <c r="X312" s="68"/>
      <c r="Y312" s="74" t="s">
        <v>3524</v>
      </c>
      <c r="Z312" s="68"/>
    </row>
    <row r="313" spans="1:26" x14ac:dyDescent="0.25">
      <c r="A313" s="66" t="s">
        <v>1190</v>
      </c>
      <c r="B313" s="66" t="s">
        <v>1190</v>
      </c>
      <c r="C313" s="78"/>
      <c r="D313" s="79"/>
      <c r="E313" s="80"/>
      <c r="F313" s="81"/>
      <c r="G313" s="78"/>
      <c r="H313" s="77"/>
      <c r="I313" s="82"/>
      <c r="J313" s="82"/>
      <c r="K313" s="36"/>
      <c r="L313" s="85"/>
      <c r="M313" s="85"/>
      <c r="N313" s="84"/>
      <c r="O313" s="68" t="s">
        <v>179</v>
      </c>
      <c r="P313" s="70">
        <v>42390.444849537038</v>
      </c>
      <c r="Q313" s="68" t="s">
        <v>1666</v>
      </c>
      <c r="R313" s="68"/>
      <c r="S313" s="68"/>
      <c r="T313" s="68" t="s">
        <v>2490</v>
      </c>
      <c r="U313" s="70">
        <v>42390.444849537038</v>
      </c>
      <c r="V313" s="72" t="s">
        <v>2809</v>
      </c>
      <c r="W313" s="68"/>
      <c r="X313" s="68"/>
      <c r="Y313" s="74" t="s">
        <v>3525</v>
      </c>
      <c r="Z313" s="68"/>
    </row>
    <row r="314" spans="1:26" x14ac:dyDescent="0.25">
      <c r="A314" s="66" t="s">
        <v>1190</v>
      </c>
      <c r="B314" s="66" t="s">
        <v>1190</v>
      </c>
      <c r="C314" s="78"/>
      <c r="D314" s="79"/>
      <c r="E314" s="80"/>
      <c r="F314" s="81"/>
      <c r="G314" s="78"/>
      <c r="H314" s="77"/>
      <c r="I314" s="82"/>
      <c r="J314" s="82"/>
      <c r="K314" s="36"/>
      <c r="L314" s="85"/>
      <c r="M314" s="85"/>
      <c r="N314" s="84"/>
      <c r="O314" s="68" t="s">
        <v>179</v>
      </c>
      <c r="P314" s="70">
        <v>42390.861724537041</v>
      </c>
      <c r="Q314" s="68" t="s">
        <v>1667</v>
      </c>
      <c r="R314" s="68"/>
      <c r="S314" s="68"/>
      <c r="T314" s="68" t="s">
        <v>2490</v>
      </c>
      <c r="U314" s="70">
        <v>42390.861724537041</v>
      </c>
      <c r="V314" s="72" t="s">
        <v>2810</v>
      </c>
      <c r="W314" s="68"/>
      <c r="X314" s="68"/>
      <c r="Y314" s="74" t="s">
        <v>3526</v>
      </c>
      <c r="Z314" s="68"/>
    </row>
    <row r="315" spans="1:26" x14ac:dyDescent="0.25">
      <c r="A315" s="66" t="s">
        <v>1190</v>
      </c>
      <c r="B315" s="66" t="s">
        <v>1190</v>
      </c>
      <c r="C315" s="78"/>
      <c r="D315" s="79"/>
      <c r="E315" s="80"/>
      <c r="F315" s="81"/>
      <c r="G315" s="78"/>
      <c r="H315" s="77"/>
      <c r="I315" s="82"/>
      <c r="J315" s="82"/>
      <c r="K315" s="36"/>
      <c r="L315" s="85"/>
      <c r="M315" s="85"/>
      <c r="N315" s="84"/>
      <c r="O315" s="68" t="s">
        <v>179</v>
      </c>
      <c r="P315" s="70">
        <v>42390.884733796294</v>
      </c>
      <c r="Q315" s="68" t="s">
        <v>1668</v>
      </c>
      <c r="R315" s="68"/>
      <c r="S315" s="68"/>
      <c r="T315" s="68" t="s">
        <v>2490</v>
      </c>
      <c r="U315" s="70">
        <v>42390.884733796294</v>
      </c>
      <c r="V315" s="72" t="s">
        <v>2811</v>
      </c>
      <c r="W315" s="68"/>
      <c r="X315" s="68"/>
      <c r="Y315" s="74" t="s">
        <v>3527</v>
      </c>
      <c r="Z315" s="68"/>
    </row>
    <row r="316" spans="1:26" x14ac:dyDescent="0.25">
      <c r="A316" s="66" t="s">
        <v>1190</v>
      </c>
      <c r="B316" s="66" t="s">
        <v>1190</v>
      </c>
      <c r="C316" s="78"/>
      <c r="D316" s="79"/>
      <c r="E316" s="80"/>
      <c r="F316" s="81"/>
      <c r="G316" s="78"/>
      <c r="H316" s="77"/>
      <c r="I316" s="82"/>
      <c r="J316" s="82"/>
      <c r="K316" s="36"/>
      <c r="L316" s="85"/>
      <c r="M316" s="85"/>
      <c r="N316" s="84"/>
      <c r="O316" s="68" t="s">
        <v>179</v>
      </c>
      <c r="P316" s="70">
        <v>42390.884733796294</v>
      </c>
      <c r="Q316" s="68" t="s">
        <v>1669</v>
      </c>
      <c r="R316" s="68"/>
      <c r="S316" s="68"/>
      <c r="T316" s="68" t="s">
        <v>2490</v>
      </c>
      <c r="U316" s="70">
        <v>42390.884733796294</v>
      </c>
      <c r="V316" s="72" t="s">
        <v>2812</v>
      </c>
      <c r="W316" s="68"/>
      <c r="X316" s="68"/>
      <c r="Y316" s="74" t="s">
        <v>3528</v>
      </c>
      <c r="Z316" s="68"/>
    </row>
    <row r="317" spans="1:26" x14ac:dyDescent="0.25">
      <c r="A317" s="66" t="s">
        <v>1190</v>
      </c>
      <c r="B317" s="66" t="s">
        <v>1190</v>
      </c>
      <c r="C317" s="78"/>
      <c r="D317" s="79"/>
      <c r="E317" s="80"/>
      <c r="F317" s="81"/>
      <c r="G317" s="78"/>
      <c r="H317" s="77"/>
      <c r="I317" s="82"/>
      <c r="J317" s="82"/>
      <c r="K317" s="36"/>
      <c r="L317" s="85"/>
      <c r="M317" s="85"/>
      <c r="N317" s="84"/>
      <c r="O317" s="68" t="s">
        <v>179</v>
      </c>
      <c r="P317" s="70">
        <v>42390.899733796294</v>
      </c>
      <c r="Q317" s="68" t="s">
        <v>1670</v>
      </c>
      <c r="R317" s="68"/>
      <c r="S317" s="68"/>
      <c r="T317" s="68" t="s">
        <v>2490</v>
      </c>
      <c r="U317" s="70">
        <v>42390.899733796294</v>
      </c>
      <c r="V317" s="72" t="s">
        <v>2813</v>
      </c>
      <c r="W317" s="68"/>
      <c r="X317" s="68"/>
      <c r="Y317" s="74" t="s">
        <v>3529</v>
      </c>
      <c r="Z317" s="68"/>
    </row>
    <row r="318" spans="1:26" x14ac:dyDescent="0.25">
      <c r="A318" s="66" t="s">
        <v>1190</v>
      </c>
      <c r="B318" s="66" t="s">
        <v>1190</v>
      </c>
      <c r="C318" s="78"/>
      <c r="D318" s="79"/>
      <c r="E318" s="80"/>
      <c r="F318" s="81"/>
      <c r="G318" s="78"/>
      <c r="H318" s="77"/>
      <c r="I318" s="82"/>
      <c r="J318" s="82"/>
      <c r="K318" s="36"/>
      <c r="L318" s="85"/>
      <c r="M318" s="85"/>
      <c r="N318" s="84"/>
      <c r="O318" s="68" t="s">
        <v>179</v>
      </c>
      <c r="P318" s="70">
        <v>42391.100821759261</v>
      </c>
      <c r="Q318" s="68" t="s">
        <v>1671</v>
      </c>
      <c r="R318" s="68"/>
      <c r="S318" s="68"/>
      <c r="T318" s="68" t="s">
        <v>2490</v>
      </c>
      <c r="U318" s="70">
        <v>42391.100821759261</v>
      </c>
      <c r="V318" s="72" t="s">
        <v>2814</v>
      </c>
      <c r="W318" s="68"/>
      <c r="X318" s="68"/>
      <c r="Y318" s="74" t="s">
        <v>3530</v>
      </c>
      <c r="Z318" s="68"/>
    </row>
    <row r="319" spans="1:26" x14ac:dyDescent="0.25">
      <c r="A319" s="66" t="s">
        <v>1190</v>
      </c>
      <c r="B319" s="66" t="s">
        <v>1190</v>
      </c>
      <c r="C319" s="78"/>
      <c r="D319" s="79"/>
      <c r="E319" s="80"/>
      <c r="F319" s="81"/>
      <c r="G319" s="78"/>
      <c r="H319" s="77"/>
      <c r="I319" s="82"/>
      <c r="J319" s="82"/>
      <c r="K319" s="36"/>
      <c r="L319" s="85"/>
      <c r="M319" s="85"/>
      <c r="N319" s="84"/>
      <c r="O319" s="68" t="s">
        <v>179</v>
      </c>
      <c r="P319" s="70">
        <v>42391.443518518521</v>
      </c>
      <c r="Q319" s="68" t="s">
        <v>1672</v>
      </c>
      <c r="R319" s="68"/>
      <c r="S319" s="68"/>
      <c r="T319" s="68" t="s">
        <v>2490</v>
      </c>
      <c r="U319" s="70">
        <v>42391.443518518521</v>
      </c>
      <c r="V319" s="72" t="s">
        <v>2815</v>
      </c>
      <c r="W319" s="68"/>
      <c r="X319" s="68"/>
      <c r="Y319" s="74" t="s">
        <v>3531</v>
      </c>
      <c r="Z319" s="68"/>
    </row>
    <row r="320" spans="1:26" x14ac:dyDescent="0.25">
      <c r="A320" s="66" t="s">
        <v>1190</v>
      </c>
      <c r="B320" s="66" t="s">
        <v>1190</v>
      </c>
      <c r="C320" s="78"/>
      <c r="D320" s="79"/>
      <c r="E320" s="80"/>
      <c r="F320" s="81"/>
      <c r="G320" s="78"/>
      <c r="H320" s="77"/>
      <c r="I320" s="82"/>
      <c r="J320" s="82"/>
      <c r="K320" s="36"/>
      <c r="L320" s="85"/>
      <c r="M320" s="85"/>
      <c r="N320" s="84"/>
      <c r="O320" s="68" t="s">
        <v>179</v>
      </c>
      <c r="P320" s="70">
        <v>42391.623391203706</v>
      </c>
      <c r="Q320" s="68" t="s">
        <v>1673</v>
      </c>
      <c r="R320" s="68"/>
      <c r="S320" s="68"/>
      <c r="T320" s="68" t="s">
        <v>2490</v>
      </c>
      <c r="U320" s="70">
        <v>42391.623391203706</v>
      </c>
      <c r="V320" s="72" t="s">
        <v>2816</v>
      </c>
      <c r="W320" s="68"/>
      <c r="X320" s="68"/>
      <c r="Y320" s="74" t="s">
        <v>3532</v>
      </c>
      <c r="Z320" s="68"/>
    </row>
    <row r="321" spans="1:26" x14ac:dyDescent="0.25">
      <c r="A321" s="66" t="s">
        <v>1190</v>
      </c>
      <c r="B321" s="66" t="s">
        <v>1190</v>
      </c>
      <c r="C321" s="78"/>
      <c r="D321" s="79"/>
      <c r="E321" s="80"/>
      <c r="F321" s="81"/>
      <c r="G321" s="78"/>
      <c r="H321" s="77"/>
      <c r="I321" s="82"/>
      <c r="J321" s="82"/>
      <c r="K321" s="36"/>
      <c r="L321" s="85"/>
      <c r="M321" s="85"/>
      <c r="N321" s="84"/>
      <c r="O321" s="68" t="s">
        <v>179</v>
      </c>
      <c r="P321" s="70">
        <v>42391.758831018517</v>
      </c>
      <c r="Q321" s="68" t="s">
        <v>1674</v>
      </c>
      <c r="R321" s="68"/>
      <c r="S321" s="68"/>
      <c r="T321" s="68" t="s">
        <v>2490</v>
      </c>
      <c r="U321" s="70">
        <v>42391.758831018517</v>
      </c>
      <c r="V321" s="72" t="s">
        <v>2817</v>
      </c>
      <c r="W321" s="68"/>
      <c r="X321" s="68"/>
      <c r="Y321" s="74" t="s">
        <v>3533</v>
      </c>
      <c r="Z321" s="68"/>
    </row>
    <row r="322" spans="1:26" x14ac:dyDescent="0.25">
      <c r="A322" s="66" t="s">
        <v>1190</v>
      </c>
      <c r="B322" s="66" t="s">
        <v>1190</v>
      </c>
      <c r="C322" s="78"/>
      <c r="D322" s="79"/>
      <c r="E322" s="80"/>
      <c r="F322" s="81"/>
      <c r="G322" s="78"/>
      <c r="H322" s="77"/>
      <c r="I322" s="82"/>
      <c r="J322" s="82"/>
      <c r="K322" s="36"/>
      <c r="L322" s="85"/>
      <c r="M322" s="85"/>
      <c r="N322" s="84"/>
      <c r="O322" s="68" t="s">
        <v>179</v>
      </c>
      <c r="P322" s="70">
        <v>42393.877881944441</v>
      </c>
      <c r="Q322" s="68" t="s">
        <v>1675</v>
      </c>
      <c r="R322" s="72" t="s">
        <v>2218</v>
      </c>
      <c r="S322" s="68" t="s">
        <v>345</v>
      </c>
      <c r="T322" s="68"/>
      <c r="U322" s="70">
        <v>42393.877881944441</v>
      </c>
      <c r="V322" s="72" t="s">
        <v>2818</v>
      </c>
      <c r="W322" s="68"/>
      <c r="X322" s="68"/>
      <c r="Y322" s="74" t="s">
        <v>3534</v>
      </c>
      <c r="Z322" s="68"/>
    </row>
    <row r="323" spans="1:26" x14ac:dyDescent="0.25">
      <c r="A323" s="66" t="s">
        <v>1190</v>
      </c>
      <c r="B323" s="66" t="s">
        <v>1190</v>
      </c>
      <c r="C323" s="78"/>
      <c r="D323" s="79"/>
      <c r="E323" s="80"/>
      <c r="F323" s="81"/>
      <c r="G323" s="78"/>
      <c r="H323" s="77"/>
      <c r="I323" s="82"/>
      <c r="J323" s="82"/>
      <c r="K323" s="36"/>
      <c r="L323" s="85"/>
      <c r="M323" s="85"/>
      <c r="N323" s="84"/>
      <c r="O323" s="68" t="s">
        <v>179</v>
      </c>
      <c r="P323" s="70">
        <v>42394.100972222222</v>
      </c>
      <c r="Q323" s="68" t="s">
        <v>1676</v>
      </c>
      <c r="R323" s="72" t="s">
        <v>2219</v>
      </c>
      <c r="S323" s="68" t="s">
        <v>345</v>
      </c>
      <c r="T323" s="68"/>
      <c r="U323" s="70">
        <v>42394.100972222222</v>
      </c>
      <c r="V323" s="72" t="s">
        <v>2819</v>
      </c>
      <c r="W323" s="68"/>
      <c r="X323" s="68"/>
      <c r="Y323" s="74" t="s">
        <v>3535</v>
      </c>
      <c r="Z323" s="68"/>
    </row>
    <row r="324" spans="1:26" x14ac:dyDescent="0.25">
      <c r="A324" s="66" t="s">
        <v>1190</v>
      </c>
      <c r="B324" s="66" t="s">
        <v>1190</v>
      </c>
      <c r="C324" s="78"/>
      <c r="D324" s="79"/>
      <c r="E324" s="80"/>
      <c r="F324" s="81"/>
      <c r="G324" s="78"/>
      <c r="H324" s="77"/>
      <c r="I324" s="82"/>
      <c r="J324" s="82"/>
      <c r="K324" s="36"/>
      <c r="L324" s="85"/>
      <c r="M324" s="85"/>
      <c r="N324" s="84"/>
      <c r="O324" s="68" t="s">
        <v>179</v>
      </c>
      <c r="P324" s="70">
        <v>42394.426539351851</v>
      </c>
      <c r="Q324" s="68" t="s">
        <v>1677</v>
      </c>
      <c r="R324" s="68"/>
      <c r="S324" s="68"/>
      <c r="T324" s="68" t="s">
        <v>2490</v>
      </c>
      <c r="U324" s="70">
        <v>42394.426539351851</v>
      </c>
      <c r="V324" s="72" t="s">
        <v>2820</v>
      </c>
      <c r="W324" s="68"/>
      <c r="X324" s="68"/>
      <c r="Y324" s="74" t="s">
        <v>3536</v>
      </c>
      <c r="Z324" s="68"/>
    </row>
    <row r="325" spans="1:26" x14ac:dyDescent="0.25">
      <c r="A325" s="66" t="s">
        <v>1190</v>
      </c>
      <c r="B325" s="66" t="s">
        <v>1190</v>
      </c>
      <c r="C325" s="78"/>
      <c r="D325" s="79"/>
      <c r="E325" s="80"/>
      <c r="F325" s="81"/>
      <c r="G325" s="78"/>
      <c r="H325" s="77"/>
      <c r="I325" s="82"/>
      <c r="J325" s="82"/>
      <c r="K325" s="36"/>
      <c r="L325" s="85"/>
      <c r="M325" s="85"/>
      <c r="N325" s="84"/>
      <c r="O325" s="68" t="s">
        <v>179</v>
      </c>
      <c r="P325" s="70">
        <v>42394.484212962961</v>
      </c>
      <c r="Q325" s="68" t="s">
        <v>1678</v>
      </c>
      <c r="R325" s="68"/>
      <c r="S325" s="68"/>
      <c r="T325" s="68" t="s">
        <v>2490</v>
      </c>
      <c r="U325" s="70">
        <v>42394.484212962961</v>
      </c>
      <c r="V325" s="72" t="s">
        <v>2821</v>
      </c>
      <c r="W325" s="68"/>
      <c r="X325" s="68"/>
      <c r="Y325" s="74" t="s">
        <v>3537</v>
      </c>
      <c r="Z325" s="68"/>
    </row>
    <row r="326" spans="1:26" x14ac:dyDescent="0.25">
      <c r="A326" s="66" t="s">
        <v>1191</v>
      </c>
      <c r="B326" s="66" t="s">
        <v>1191</v>
      </c>
      <c r="C326" s="78"/>
      <c r="D326" s="79"/>
      <c r="E326" s="80"/>
      <c r="F326" s="81"/>
      <c r="G326" s="78"/>
      <c r="H326" s="77"/>
      <c r="I326" s="82"/>
      <c r="J326" s="82"/>
      <c r="K326" s="36"/>
      <c r="L326" s="85"/>
      <c r="M326" s="85"/>
      <c r="N326" s="84"/>
      <c r="O326" s="68" t="s">
        <v>179</v>
      </c>
      <c r="P326" s="70">
        <v>42393.878587962965</v>
      </c>
      <c r="Q326" s="68" t="s">
        <v>1679</v>
      </c>
      <c r="R326" s="72" t="s">
        <v>2220</v>
      </c>
      <c r="S326" s="68" t="s">
        <v>2388</v>
      </c>
      <c r="T326" s="68" t="s">
        <v>2491</v>
      </c>
      <c r="U326" s="70">
        <v>42393.878587962965</v>
      </c>
      <c r="V326" s="72" t="s">
        <v>2822</v>
      </c>
      <c r="W326" s="68"/>
      <c r="X326" s="68"/>
      <c r="Y326" s="74" t="s">
        <v>3538</v>
      </c>
      <c r="Z326" s="68"/>
    </row>
    <row r="327" spans="1:26" x14ac:dyDescent="0.25">
      <c r="A327" s="66" t="s">
        <v>1191</v>
      </c>
      <c r="B327" s="66" t="s">
        <v>1191</v>
      </c>
      <c r="C327" s="78"/>
      <c r="D327" s="79"/>
      <c r="E327" s="80"/>
      <c r="F327" s="81"/>
      <c r="G327" s="78"/>
      <c r="H327" s="77"/>
      <c r="I327" s="82"/>
      <c r="J327" s="82"/>
      <c r="K327" s="36"/>
      <c r="L327" s="85"/>
      <c r="M327" s="85"/>
      <c r="N327" s="84"/>
      <c r="O327" s="68" t="s">
        <v>179</v>
      </c>
      <c r="P327" s="70">
        <v>42394.484907407408</v>
      </c>
      <c r="Q327" s="68" t="s">
        <v>1680</v>
      </c>
      <c r="R327" s="72" t="s">
        <v>2221</v>
      </c>
      <c r="S327" s="68" t="s">
        <v>2388</v>
      </c>
      <c r="T327" s="68" t="s">
        <v>2491</v>
      </c>
      <c r="U327" s="70">
        <v>42394.484907407408</v>
      </c>
      <c r="V327" s="72" t="s">
        <v>2823</v>
      </c>
      <c r="W327" s="68"/>
      <c r="X327" s="68"/>
      <c r="Y327" s="74" t="s">
        <v>3539</v>
      </c>
      <c r="Z327" s="68"/>
    </row>
    <row r="328" spans="1:26" x14ac:dyDescent="0.25">
      <c r="A328" s="66" t="s">
        <v>1192</v>
      </c>
      <c r="B328" s="66" t="s">
        <v>1192</v>
      </c>
      <c r="C328" s="78"/>
      <c r="D328" s="79"/>
      <c r="E328" s="80"/>
      <c r="F328" s="81"/>
      <c r="G328" s="78"/>
      <c r="H328" s="77"/>
      <c r="I328" s="82"/>
      <c r="J328" s="82"/>
      <c r="K328" s="36"/>
      <c r="L328" s="85"/>
      <c r="M328" s="85"/>
      <c r="N328" s="84"/>
      <c r="O328" s="68" t="s">
        <v>179</v>
      </c>
      <c r="P328" s="70">
        <v>42394.508252314816</v>
      </c>
      <c r="Q328" s="68" t="s">
        <v>1681</v>
      </c>
      <c r="R328" s="72" t="s">
        <v>2222</v>
      </c>
      <c r="S328" s="68" t="s">
        <v>2405</v>
      </c>
      <c r="T328" s="68"/>
      <c r="U328" s="70">
        <v>42394.508252314816</v>
      </c>
      <c r="V328" s="72" t="s">
        <v>2824</v>
      </c>
      <c r="W328" s="68"/>
      <c r="X328" s="68"/>
      <c r="Y328" s="74" t="s">
        <v>3540</v>
      </c>
      <c r="Z328" s="68"/>
    </row>
    <row r="329" spans="1:26" x14ac:dyDescent="0.25">
      <c r="A329" s="66" t="s">
        <v>1193</v>
      </c>
      <c r="B329" s="66" t="s">
        <v>1381</v>
      </c>
      <c r="C329" s="78"/>
      <c r="D329" s="79"/>
      <c r="E329" s="80"/>
      <c r="F329" s="81"/>
      <c r="G329" s="78"/>
      <c r="H329" s="77"/>
      <c r="I329" s="82"/>
      <c r="J329" s="82"/>
      <c r="K329" s="36"/>
      <c r="L329" s="85"/>
      <c r="M329" s="85"/>
      <c r="N329" s="84"/>
      <c r="O329" s="68" t="s">
        <v>250</v>
      </c>
      <c r="P329" s="70">
        <v>42394.539317129631</v>
      </c>
      <c r="Q329" s="68" t="s">
        <v>1682</v>
      </c>
      <c r="R329" s="68"/>
      <c r="S329" s="68"/>
      <c r="T329" s="68" t="s">
        <v>2492</v>
      </c>
      <c r="U329" s="70">
        <v>42394.539317129631</v>
      </c>
      <c r="V329" s="72" t="s">
        <v>2825</v>
      </c>
      <c r="W329" s="68"/>
      <c r="X329" s="68"/>
      <c r="Y329" s="74" t="s">
        <v>3541</v>
      </c>
      <c r="Z329" s="68"/>
    </row>
    <row r="330" spans="1:26" x14ac:dyDescent="0.25">
      <c r="A330" s="66" t="s">
        <v>1194</v>
      </c>
      <c r="B330" s="66" t="s">
        <v>1194</v>
      </c>
      <c r="C330" s="78"/>
      <c r="D330" s="79"/>
      <c r="E330" s="80"/>
      <c r="F330" s="81"/>
      <c r="G330" s="78"/>
      <c r="H330" s="77"/>
      <c r="I330" s="82"/>
      <c r="J330" s="82"/>
      <c r="K330" s="36"/>
      <c r="L330" s="85"/>
      <c r="M330" s="85"/>
      <c r="N330" s="84"/>
      <c r="O330" s="68" t="s">
        <v>179</v>
      </c>
      <c r="P330" s="70">
        <v>42390.989328703705</v>
      </c>
      <c r="Q330" s="68" t="s">
        <v>1683</v>
      </c>
      <c r="R330" s="68"/>
      <c r="S330" s="68"/>
      <c r="T330" s="68" t="s">
        <v>2493</v>
      </c>
      <c r="U330" s="70">
        <v>42390.989328703705</v>
      </c>
      <c r="V330" s="72" t="s">
        <v>2826</v>
      </c>
      <c r="W330" s="68"/>
      <c r="X330" s="68"/>
      <c r="Y330" s="74" t="s">
        <v>3542</v>
      </c>
      <c r="Z330" s="68"/>
    </row>
    <row r="331" spans="1:26" x14ac:dyDescent="0.25">
      <c r="A331" s="66" t="s">
        <v>1194</v>
      </c>
      <c r="B331" s="66" t="s">
        <v>1194</v>
      </c>
      <c r="C331" s="78"/>
      <c r="D331" s="79"/>
      <c r="E331" s="80"/>
      <c r="F331" s="81"/>
      <c r="G331" s="78"/>
      <c r="H331" s="77"/>
      <c r="I331" s="82"/>
      <c r="J331" s="82"/>
      <c r="K331" s="36"/>
      <c r="L331" s="85"/>
      <c r="M331" s="85"/>
      <c r="N331" s="84"/>
      <c r="O331" s="68" t="s">
        <v>179</v>
      </c>
      <c r="P331" s="70">
        <v>42394.541087962964</v>
      </c>
      <c r="Q331" s="68" t="s">
        <v>1684</v>
      </c>
      <c r="R331" s="68"/>
      <c r="S331" s="68"/>
      <c r="T331" s="68" t="s">
        <v>2494</v>
      </c>
      <c r="U331" s="70">
        <v>42394.541087962964</v>
      </c>
      <c r="V331" s="72" t="s">
        <v>2827</v>
      </c>
      <c r="W331" s="68"/>
      <c r="X331" s="68"/>
      <c r="Y331" s="74" t="s">
        <v>3543</v>
      </c>
      <c r="Z331" s="68"/>
    </row>
    <row r="332" spans="1:26" x14ac:dyDescent="0.25">
      <c r="A332" s="66" t="s">
        <v>1195</v>
      </c>
      <c r="B332" s="66" t="s">
        <v>1195</v>
      </c>
      <c r="C332" s="78"/>
      <c r="D332" s="79"/>
      <c r="E332" s="80"/>
      <c r="F332" s="81"/>
      <c r="G332" s="78"/>
      <c r="H332" s="77"/>
      <c r="I332" s="82"/>
      <c r="J332" s="82"/>
      <c r="K332" s="36"/>
      <c r="L332" s="85"/>
      <c r="M332" s="85"/>
      <c r="N332" s="84"/>
      <c r="O332" s="68" t="s">
        <v>179</v>
      </c>
      <c r="P332" s="70">
        <v>42394.630046296297</v>
      </c>
      <c r="Q332" s="68" t="s">
        <v>1685</v>
      </c>
      <c r="R332" s="72" t="s">
        <v>2223</v>
      </c>
      <c r="S332" s="68" t="s">
        <v>2406</v>
      </c>
      <c r="T332" s="68" t="s">
        <v>2495</v>
      </c>
      <c r="U332" s="70">
        <v>42394.630046296297</v>
      </c>
      <c r="V332" s="72" t="s">
        <v>2828</v>
      </c>
      <c r="W332" s="68"/>
      <c r="X332" s="68"/>
      <c r="Y332" s="74" t="s">
        <v>3544</v>
      </c>
      <c r="Z332" s="68"/>
    </row>
    <row r="333" spans="1:26" x14ac:dyDescent="0.25">
      <c r="A333" s="66" t="s">
        <v>1196</v>
      </c>
      <c r="B333" s="66" t="s">
        <v>1196</v>
      </c>
      <c r="C333" s="78"/>
      <c r="D333" s="79"/>
      <c r="E333" s="80"/>
      <c r="F333" s="81"/>
      <c r="G333" s="78"/>
      <c r="H333" s="77"/>
      <c r="I333" s="82"/>
      <c r="J333" s="82"/>
      <c r="K333" s="36"/>
      <c r="L333" s="85"/>
      <c r="M333" s="85"/>
      <c r="N333" s="84"/>
      <c r="O333" s="68" t="s">
        <v>179</v>
      </c>
      <c r="P333" s="70">
        <v>42390.975266203706</v>
      </c>
      <c r="Q333" s="68" t="s">
        <v>1686</v>
      </c>
      <c r="R333" s="72" t="s">
        <v>2224</v>
      </c>
      <c r="S333" s="68" t="s">
        <v>2407</v>
      </c>
      <c r="T333" s="68" t="s">
        <v>2470</v>
      </c>
      <c r="U333" s="70">
        <v>42390.975266203706</v>
      </c>
      <c r="V333" s="72" t="s">
        <v>2829</v>
      </c>
      <c r="W333" s="68"/>
      <c r="X333" s="68"/>
      <c r="Y333" s="74" t="s">
        <v>3545</v>
      </c>
      <c r="Z333" s="68"/>
    </row>
    <row r="334" spans="1:26" x14ac:dyDescent="0.25">
      <c r="A334" s="66" t="s">
        <v>1196</v>
      </c>
      <c r="B334" s="66" t="s">
        <v>1196</v>
      </c>
      <c r="C334" s="78"/>
      <c r="D334" s="79"/>
      <c r="E334" s="80"/>
      <c r="F334" s="81"/>
      <c r="G334" s="78"/>
      <c r="H334" s="77"/>
      <c r="I334" s="82"/>
      <c r="J334" s="82"/>
      <c r="K334" s="36"/>
      <c r="L334" s="85"/>
      <c r="M334" s="85"/>
      <c r="N334" s="84"/>
      <c r="O334" s="68" t="s">
        <v>179</v>
      </c>
      <c r="P334" s="70">
        <v>42391.624247685184</v>
      </c>
      <c r="Q334" s="68" t="s">
        <v>1687</v>
      </c>
      <c r="R334" s="72" t="s">
        <v>2225</v>
      </c>
      <c r="S334" s="68" t="s">
        <v>2407</v>
      </c>
      <c r="T334" s="68" t="s">
        <v>2470</v>
      </c>
      <c r="U334" s="70">
        <v>42391.624247685184</v>
      </c>
      <c r="V334" s="72" t="s">
        <v>2830</v>
      </c>
      <c r="W334" s="68"/>
      <c r="X334" s="68"/>
      <c r="Y334" s="74" t="s">
        <v>3546</v>
      </c>
      <c r="Z334" s="68"/>
    </row>
    <row r="335" spans="1:26" x14ac:dyDescent="0.25">
      <c r="A335" s="66" t="s">
        <v>1196</v>
      </c>
      <c r="B335" s="66" t="s">
        <v>1196</v>
      </c>
      <c r="C335" s="78"/>
      <c r="D335" s="79"/>
      <c r="E335" s="80"/>
      <c r="F335" s="81"/>
      <c r="G335" s="78"/>
      <c r="H335" s="77"/>
      <c r="I335" s="82"/>
      <c r="J335" s="82"/>
      <c r="K335" s="36"/>
      <c r="L335" s="85"/>
      <c r="M335" s="85"/>
      <c r="N335" s="84"/>
      <c r="O335" s="68" t="s">
        <v>179</v>
      </c>
      <c r="P335" s="70">
        <v>42393.878217592595</v>
      </c>
      <c r="Q335" s="68" t="s">
        <v>1688</v>
      </c>
      <c r="R335" s="72" t="s">
        <v>2226</v>
      </c>
      <c r="S335" s="68" t="s">
        <v>2407</v>
      </c>
      <c r="T335" s="68" t="s">
        <v>2491</v>
      </c>
      <c r="U335" s="70">
        <v>42393.878217592595</v>
      </c>
      <c r="V335" s="72" t="s">
        <v>2831</v>
      </c>
      <c r="W335" s="68"/>
      <c r="X335" s="68"/>
      <c r="Y335" s="74" t="s">
        <v>3547</v>
      </c>
      <c r="Z335" s="68"/>
    </row>
    <row r="336" spans="1:26" x14ac:dyDescent="0.25">
      <c r="A336" s="66" t="s">
        <v>1196</v>
      </c>
      <c r="B336" s="66" t="s">
        <v>1196</v>
      </c>
      <c r="C336" s="78"/>
      <c r="D336" s="79"/>
      <c r="E336" s="80"/>
      <c r="F336" s="81"/>
      <c r="G336" s="78"/>
      <c r="H336" s="77"/>
      <c r="I336" s="82"/>
      <c r="J336" s="82"/>
      <c r="K336" s="36"/>
      <c r="L336" s="85"/>
      <c r="M336" s="85"/>
      <c r="N336" s="84"/>
      <c r="O336" s="68" t="s">
        <v>179</v>
      </c>
      <c r="P336" s="70">
        <v>42394.667280092595</v>
      </c>
      <c r="Q336" s="68" t="s">
        <v>1689</v>
      </c>
      <c r="R336" s="72" t="s">
        <v>2227</v>
      </c>
      <c r="S336" s="68" t="s">
        <v>2407</v>
      </c>
      <c r="T336" s="68" t="s">
        <v>2491</v>
      </c>
      <c r="U336" s="70">
        <v>42394.667280092595</v>
      </c>
      <c r="V336" s="72" t="s">
        <v>2832</v>
      </c>
      <c r="W336" s="68"/>
      <c r="X336" s="68"/>
      <c r="Y336" s="74" t="s">
        <v>3548</v>
      </c>
      <c r="Z336" s="68"/>
    </row>
    <row r="337" spans="1:26" x14ac:dyDescent="0.25">
      <c r="A337" s="66" t="s">
        <v>1197</v>
      </c>
      <c r="B337" s="66" t="s">
        <v>220</v>
      </c>
      <c r="C337" s="78"/>
      <c r="D337" s="79"/>
      <c r="E337" s="80"/>
      <c r="F337" s="81"/>
      <c r="G337" s="78"/>
      <c r="H337" s="77"/>
      <c r="I337" s="82"/>
      <c r="J337" s="82"/>
      <c r="K337" s="36"/>
      <c r="L337" s="85"/>
      <c r="M337" s="85"/>
      <c r="N337" s="84"/>
      <c r="O337" s="68" t="s">
        <v>250</v>
      </c>
      <c r="P337" s="70">
        <v>42394.686863425923</v>
      </c>
      <c r="Q337" s="68" t="s">
        <v>1690</v>
      </c>
      <c r="R337" s="72" t="s">
        <v>2228</v>
      </c>
      <c r="S337" s="68" t="s">
        <v>2395</v>
      </c>
      <c r="T337" s="68"/>
      <c r="U337" s="70">
        <v>42394.686863425923</v>
      </c>
      <c r="V337" s="72" t="s">
        <v>2833</v>
      </c>
      <c r="W337" s="68"/>
      <c r="X337" s="68"/>
      <c r="Y337" s="74" t="s">
        <v>3549</v>
      </c>
      <c r="Z337" s="68"/>
    </row>
    <row r="338" spans="1:26" x14ac:dyDescent="0.25">
      <c r="A338" s="66" t="s">
        <v>1198</v>
      </c>
      <c r="B338" s="66" t="s">
        <v>1198</v>
      </c>
      <c r="C338" s="78"/>
      <c r="D338" s="79"/>
      <c r="E338" s="80"/>
      <c r="F338" s="81"/>
      <c r="G338" s="78"/>
      <c r="H338" s="77"/>
      <c r="I338" s="82"/>
      <c r="J338" s="82"/>
      <c r="K338" s="36"/>
      <c r="L338" s="85"/>
      <c r="M338" s="85"/>
      <c r="N338" s="84"/>
      <c r="O338" s="68" t="s">
        <v>179</v>
      </c>
      <c r="P338" s="70">
        <v>42394.706435185188</v>
      </c>
      <c r="Q338" s="68" t="s">
        <v>1691</v>
      </c>
      <c r="R338" s="72" t="s">
        <v>2229</v>
      </c>
      <c r="S338" s="68" t="s">
        <v>2408</v>
      </c>
      <c r="T338" s="68"/>
      <c r="U338" s="70">
        <v>42394.706435185188</v>
      </c>
      <c r="V338" s="72" t="s">
        <v>2834</v>
      </c>
      <c r="W338" s="68"/>
      <c r="X338" s="68"/>
      <c r="Y338" s="74" t="s">
        <v>3550</v>
      </c>
      <c r="Z338" s="68"/>
    </row>
    <row r="339" spans="1:26" x14ac:dyDescent="0.25">
      <c r="A339" s="66" t="s">
        <v>1199</v>
      </c>
      <c r="B339" s="66" t="s">
        <v>1382</v>
      </c>
      <c r="C339" s="78"/>
      <c r="D339" s="79"/>
      <c r="E339" s="80"/>
      <c r="F339" s="81"/>
      <c r="G339" s="78"/>
      <c r="H339" s="77"/>
      <c r="I339" s="82"/>
      <c r="J339" s="82"/>
      <c r="K339" s="36"/>
      <c r="L339" s="85"/>
      <c r="M339" s="85"/>
      <c r="N339" s="84"/>
      <c r="O339" s="68" t="s">
        <v>250</v>
      </c>
      <c r="P339" s="70">
        <v>42394.562141203707</v>
      </c>
      <c r="Q339" s="68" t="s">
        <v>1692</v>
      </c>
      <c r="R339" s="68"/>
      <c r="S339" s="68"/>
      <c r="T339" s="68"/>
      <c r="U339" s="70">
        <v>42394.562141203707</v>
      </c>
      <c r="V339" s="72" t="s">
        <v>2835</v>
      </c>
      <c r="W339" s="68"/>
      <c r="X339" s="68"/>
      <c r="Y339" s="74" t="s">
        <v>3551</v>
      </c>
      <c r="Z339" s="74" t="s">
        <v>3995</v>
      </c>
    </row>
    <row r="340" spans="1:26" x14ac:dyDescent="0.25">
      <c r="A340" s="66" t="s">
        <v>1200</v>
      </c>
      <c r="B340" s="66" t="s">
        <v>1382</v>
      </c>
      <c r="C340" s="78"/>
      <c r="D340" s="79"/>
      <c r="E340" s="80"/>
      <c r="F340" s="81"/>
      <c r="G340" s="78"/>
      <c r="H340" s="77"/>
      <c r="I340" s="82"/>
      <c r="J340" s="82"/>
      <c r="K340" s="36"/>
      <c r="L340" s="85"/>
      <c r="M340" s="85"/>
      <c r="N340" s="84"/>
      <c r="O340" s="68" t="s">
        <v>250</v>
      </c>
      <c r="P340" s="70">
        <v>42394.707256944443</v>
      </c>
      <c r="Q340" s="68" t="s">
        <v>1693</v>
      </c>
      <c r="R340" s="68"/>
      <c r="S340" s="68"/>
      <c r="T340" s="68"/>
      <c r="U340" s="70">
        <v>42394.707256944443</v>
      </c>
      <c r="V340" s="72" t="s">
        <v>2836</v>
      </c>
      <c r="W340" s="68"/>
      <c r="X340" s="68"/>
      <c r="Y340" s="74" t="s">
        <v>3552</v>
      </c>
      <c r="Z340" s="68"/>
    </row>
    <row r="341" spans="1:26" x14ac:dyDescent="0.25">
      <c r="A341" s="66" t="s">
        <v>1199</v>
      </c>
      <c r="B341" s="66" t="s">
        <v>1383</v>
      </c>
      <c r="C341" s="78"/>
      <c r="D341" s="79"/>
      <c r="E341" s="80"/>
      <c r="F341" s="81"/>
      <c r="G341" s="78"/>
      <c r="H341" s="77"/>
      <c r="I341" s="82"/>
      <c r="J341" s="82"/>
      <c r="K341" s="36"/>
      <c r="L341" s="85"/>
      <c r="M341" s="85"/>
      <c r="N341" s="84"/>
      <c r="O341" s="68" t="s">
        <v>250</v>
      </c>
      <c r="P341" s="70">
        <v>42394.562141203707</v>
      </c>
      <c r="Q341" s="68" t="s">
        <v>1692</v>
      </c>
      <c r="R341" s="68"/>
      <c r="S341" s="68"/>
      <c r="T341" s="68"/>
      <c r="U341" s="70">
        <v>42394.562141203707</v>
      </c>
      <c r="V341" s="72" t="s">
        <v>2835</v>
      </c>
      <c r="W341" s="68"/>
      <c r="X341" s="68"/>
      <c r="Y341" s="74" t="s">
        <v>3551</v>
      </c>
      <c r="Z341" s="74" t="s">
        <v>3995</v>
      </c>
    </row>
    <row r="342" spans="1:26" x14ac:dyDescent="0.25">
      <c r="A342" s="66" t="s">
        <v>1200</v>
      </c>
      <c r="B342" s="66" t="s">
        <v>1383</v>
      </c>
      <c r="C342" s="78"/>
      <c r="D342" s="79"/>
      <c r="E342" s="80"/>
      <c r="F342" s="81"/>
      <c r="G342" s="78"/>
      <c r="H342" s="77"/>
      <c r="I342" s="82"/>
      <c r="J342" s="82"/>
      <c r="K342" s="36"/>
      <c r="L342" s="85"/>
      <c r="M342" s="85"/>
      <c r="N342" s="84"/>
      <c r="O342" s="68" t="s">
        <v>250</v>
      </c>
      <c r="P342" s="70">
        <v>42394.707256944443</v>
      </c>
      <c r="Q342" s="68" t="s">
        <v>1693</v>
      </c>
      <c r="R342" s="68"/>
      <c r="S342" s="68"/>
      <c r="T342" s="68"/>
      <c r="U342" s="70">
        <v>42394.707256944443</v>
      </c>
      <c r="V342" s="72" t="s">
        <v>2836</v>
      </c>
      <c r="W342" s="68"/>
      <c r="X342" s="68"/>
      <c r="Y342" s="74" t="s">
        <v>3552</v>
      </c>
      <c r="Z342" s="68"/>
    </row>
    <row r="343" spans="1:26" x14ac:dyDescent="0.25">
      <c r="A343" s="66" t="s">
        <v>1199</v>
      </c>
      <c r="B343" s="66" t="s">
        <v>1384</v>
      </c>
      <c r="C343" s="78"/>
      <c r="D343" s="79"/>
      <c r="E343" s="80"/>
      <c r="F343" s="81"/>
      <c r="G343" s="78"/>
      <c r="H343" s="77"/>
      <c r="I343" s="82"/>
      <c r="J343" s="82"/>
      <c r="K343" s="36"/>
      <c r="L343" s="85"/>
      <c r="M343" s="85"/>
      <c r="N343" s="84"/>
      <c r="O343" s="68" t="s">
        <v>250</v>
      </c>
      <c r="P343" s="70">
        <v>42394.562141203707</v>
      </c>
      <c r="Q343" s="68" t="s">
        <v>1692</v>
      </c>
      <c r="R343" s="68"/>
      <c r="S343" s="68"/>
      <c r="T343" s="68"/>
      <c r="U343" s="70">
        <v>42394.562141203707</v>
      </c>
      <c r="V343" s="72" t="s">
        <v>2835</v>
      </c>
      <c r="W343" s="68"/>
      <c r="X343" s="68"/>
      <c r="Y343" s="74" t="s">
        <v>3551</v>
      </c>
      <c r="Z343" s="74" t="s">
        <v>3995</v>
      </c>
    </row>
    <row r="344" spans="1:26" x14ac:dyDescent="0.25">
      <c r="A344" s="66" t="s">
        <v>1200</v>
      </c>
      <c r="B344" s="66" t="s">
        <v>1384</v>
      </c>
      <c r="C344" s="78"/>
      <c r="D344" s="79"/>
      <c r="E344" s="80"/>
      <c r="F344" s="81"/>
      <c r="G344" s="78"/>
      <c r="H344" s="77"/>
      <c r="I344" s="82"/>
      <c r="J344" s="82"/>
      <c r="K344" s="36"/>
      <c r="L344" s="85"/>
      <c r="M344" s="85"/>
      <c r="N344" s="84"/>
      <c r="O344" s="68" t="s">
        <v>250</v>
      </c>
      <c r="P344" s="70">
        <v>42394.707256944443</v>
      </c>
      <c r="Q344" s="68" t="s">
        <v>1693</v>
      </c>
      <c r="R344" s="68"/>
      <c r="S344" s="68"/>
      <c r="T344" s="68"/>
      <c r="U344" s="70">
        <v>42394.707256944443</v>
      </c>
      <c r="V344" s="72" t="s">
        <v>2836</v>
      </c>
      <c r="W344" s="68"/>
      <c r="X344" s="68"/>
      <c r="Y344" s="74" t="s">
        <v>3552</v>
      </c>
      <c r="Z344" s="68"/>
    </row>
    <row r="345" spans="1:26" x14ac:dyDescent="0.25">
      <c r="A345" s="66" t="s">
        <v>1199</v>
      </c>
      <c r="B345" s="66" t="s">
        <v>1385</v>
      </c>
      <c r="C345" s="78"/>
      <c r="D345" s="79"/>
      <c r="E345" s="80"/>
      <c r="F345" s="81"/>
      <c r="G345" s="78"/>
      <c r="H345" s="77"/>
      <c r="I345" s="82"/>
      <c r="J345" s="82"/>
      <c r="K345" s="36"/>
      <c r="L345" s="85"/>
      <c r="M345" s="85"/>
      <c r="N345" s="84"/>
      <c r="O345" s="68" t="s">
        <v>251</v>
      </c>
      <c r="P345" s="70">
        <v>42394.562141203707</v>
      </c>
      <c r="Q345" s="68" t="s">
        <v>1692</v>
      </c>
      <c r="R345" s="68"/>
      <c r="S345" s="68"/>
      <c r="T345" s="68"/>
      <c r="U345" s="70">
        <v>42394.562141203707</v>
      </c>
      <c r="V345" s="72" t="s">
        <v>2835</v>
      </c>
      <c r="W345" s="68"/>
      <c r="X345" s="68"/>
      <c r="Y345" s="74" t="s">
        <v>3551</v>
      </c>
      <c r="Z345" s="74" t="s">
        <v>3995</v>
      </c>
    </row>
    <row r="346" spans="1:26" x14ac:dyDescent="0.25">
      <c r="A346" s="66" t="s">
        <v>1200</v>
      </c>
      <c r="B346" s="66" t="s">
        <v>1385</v>
      </c>
      <c r="C346" s="78"/>
      <c r="D346" s="79"/>
      <c r="E346" s="80"/>
      <c r="F346" s="81"/>
      <c r="G346" s="78"/>
      <c r="H346" s="77"/>
      <c r="I346" s="82"/>
      <c r="J346" s="82"/>
      <c r="K346" s="36"/>
      <c r="L346" s="85"/>
      <c r="M346" s="85"/>
      <c r="N346" s="84"/>
      <c r="O346" s="68" t="s">
        <v>250</v>
      </c>
      <c r="P346" s="70">
        <v>42394.707256944443</v>
      </c>
      <c r="Q346" s="68" t="s">
        <v>1693</v>
      </c>
      <c r="R346" s="68"/>
      <c r="S346" s="68"/>
      <c r="T346" s="68"/>
      <c r="U346" s="70">
        <v>42394.707256944443</v>
      </c>
      <c r="V346" s="72" t="s">
        <v>2836</v>
      </c>
      <c r="W346" s="68"/>
      <c r="X346" s="68"/>
      <c r="Y346" s="74" t="s">
        <v>3552</v>
      </c>
      <c r="Z346" s="68"/>
    </row>
    <row r="347" spans="1:26" x14ac:dyDescent="0.25">
      <c r="A347" s="66" t="s">
        <v>1200</v>
      </c>
      <c r="B347" s="66" t="s">
        <v>1199</v>
      </c>
      <c r="C347" s="78"/>
      <c r="D347" s="79"/>
      <c r="E347" s="80"/>
      <c r="F347" s="81"/>
      <c r="G347" s="78"/>
      <c r="H347" s="77"/>
      <c r="I347" s="82"/>
      <c r="J347" s="82"/>
      <c r="K347" s="36"/>
      <c r="L347" s="85"/>
      <c r="M347" s="85"/>
      <c r="N347" s="84"/>
      <c r="O347" s="68" t="s">
        <v>250</v>
      </c>
      <c r="P347" s="70">
        <v>42394.707256944443</v>
      </c>
      <c r="Q347" s="68" t="s">
        <v>1693</v>
      </c>
      <c r="R347" s="68"/>
      <c r="S347" s="68"/>
      <c r="T347" s="68"/>
      <c r="U347" s="70">
        <v>42394.707256944443</v>
      </c>
      <c r="V347" s="72" t="s">
        <v>2836</v>
      </c>
      <c r="W347" s="68"/>
      <c r="X347" s="68"/>
      <c r="Y347" s="74" t="s">
        <v>3552</v>
      </c>
      <c r="Z347" s="68"/>
    </row>
    <row r="348" spans="1:26" x14ac:dyDescent="0.25">
      <c r="A348" s="66" t="s">
        <v>1201</v>
      </c>
      <c r="B348" s="66" t="s">
        <v>1202</v>
      </c>
      <c r="C348" s="78"/>
      <c r="D348" s="79"/>
      <c r="E348" s="80"/>
      <c r="F348" s="81"/>
      <c r="G348" s="78"/>
      <c r="H348" s="77"/>
      <c r="I348" s="82"/>
      <c r="J348" s="82"/>
      <c r="K348" s="36"/>
      <c r="L348" s="85"/>
      <c r="M348" s="85"/>
      <c r="N348" s="84"/>
      <c r="O348" s="68" t="s">
        <v>250</v>
      </c>
      <c r="P348" s="70">
        <v>42394.746574074074</v>
      </c>
      <c r="Q348" s="68" t="s">
        <v>1694</v>
      </c>
      <c r="R348" s="72" t="s">
        <v>2230</v>
      </c>
      <c r="S348" s="68" t="s">
        <v>2409</v>
      </c>
      <c r="T348" s="68"/>
      <c r="U348" s="70">
        <v>42394.746574074074</v>
      </c>
      <c r="V348" s="72" t="s">
        <v>2837</v>
      </c>
      <c r="W348" s="68"/>
      <c r="X348" s="68"/>
      <c r="Y348" s="74" t="s">
        <v>3553</v>
      </c>
      <c r="Z348" s="68"/>
    </row>
    <row r="349" spans="1:26" x14ac:dyDescent="0.25">
      <c r="A349" s="66" t="s">
        <v>1202</v>
      </c>
      <c r="B349" s="66" t="s">
        <v>1202</v>
      </c>
      <c r="C349" s="78"/>
      <c r="D349" s="79"/>
      <c r="E349" s="80"/>
      <c r="F349" s="81"/>
      <c r="G349" s="78"/>
      <c r="H349" s="77"/>
      <c r="I349" s="82"/>
      <c r="J349" s="82"/>
      <c r="K349" s="36"/>
      <c r="L349" s="85"/>
      <c r="M349" s="85"/>
      <c r="N349" s="84"/>
      <c r="O349" s="68" t="s">
        <v>179</v>
      </c>
      <c r="P349" s="70">
        <v>42394.745856481481</v>
      </c>
      <c r="Q349" s="68" t="s">
        <v>1695</v>
      </c>
      <c r="R349" s="72" t="s">
        <v>2230</v>
      </c>
      <c r="S349" s="68" t="s">
        <v>2409</v>
      </c>
      <c r="T349" s="68"/>
      <c r="U349" s="70">
        <v>42394.745856481481</v>
      </c>
      <c r="V349" s="72" t="s">
        <v>2838</v>
      </c>
      <c r="W349" s="68"/>
      <c r="X349" s="68"/>
      <c r="Y349" s="74" t="s">
        <v>3554</v>
      </c>
      <c r="Z349" s="68"/>
    </row>
    <row r="350" spans="1:26" x14ac:dyDescent="0.25">
      <c r="A350" s="66" t="s">
        <v>1203</v>
      </c>
      <c r="B350" s="66" t="s">
        <v>1202</v>
      </c>
      <c r="C350" s="78"/>
      <c r="D350" s="79"/>
      <c r="E350" s="80"/>
      <c r="F350" s="81"/>
      <c r="G350" s="78"/>
      <c r="H350" s="77"/>
      <c r="I350" s="82"/>
      <c r="J350" s="82"/>
      <c r="K350" s="36"/>
      <c r="L350" s="85"/>
      <c r="M350" s="85"/>
      <c r="N350" s="84"/>
      <c r="O350" s="68" t="s">
        <v>250</v>
      </c>
      <c r="P350" s="70">
        <v>42394.756840277776</v>
      </c>
      <c r="Q350" s="68" t="s">
        <v>1694</v>
      </c>
      <c r="R350" s="72" t="s">
        <v>2230</v>
      </c>
      <c r="S350" s="68" t="s">
        <v>2409</v>
      </c>
      <c r="T350" s="68"/>
      <c r="U350" s="70">
        <v>42394.756840277776</v>
      </c>
      <c r="V350" s="72" t="s">
        <v>2839</v>
      </c>
      <c r="W350" s="68"/>
      <c r="X350" s="68"/>
      <c r="Y350" s="74" t="s">
        <v>3555</v>
      </c>
      <c r="Z350" s="68"/>
    </row>
    <row r="351" spans="1:26" x14ac:dyDescent="0.25">
      <c r="A351" s="66" t="s">
        <v>1204</v>
      </c>
      <c r="B351" s="66" t="s">
        <v>1204</v>
      </c>
      <c r="C351" s="78"/>
      <c r="D351" s="79"/>
      <c r="E351" s="80"/>
      <c r="F351" s="81"/>
      <c r="G351" s="78"/>
      <c r="H351" s="77"/>
      <c r="I351" s="82"/>
      <c r="J351" s="82"/>
      <c r="K351" s="36"/>
      <c r="L351" s="85"/>
      <c r="M351" s="85"/>
      <c r="N351" s="84"/>
      <c r="O351" s="68" t="s">
        <v>179</v>
      </c>
      <c r="P351" s="70">
        <v>42394.761678240742</v>
      </c>
      <c r="Q351" s="68" t="s">
        <v>1696</v>
      </c>
      <c r="R351" s="72" t="s">
        <v>2231</v>
      </c>
      <c r="S351" s="68" t="s">
        <v>2354</v>
      </c>
      <c r="T351" s="68"/>
      <c r="U351" s="70">
        <v>42394.761678240742</v>
      </c>
      <c r="V351" s="72" t="s">
        <v>2840</v>
      </c>
      <c r="W351" s="68"/>
      <c r="X351" s="68"/>
      <c r="Y351" s="74" t="s">
        <v>3556</v>
      </c>
      <c r="Z351" s="68"/>
    </row>
    <row r="352" spans="1:26" x14ac:dyDescent="0.25">
      <c r="A352" s="66" t="s">
        <v>1205</v>
      </c>
      <c r="B352" s="66" t="s">
        <v>1205</v>
      </c>
      <c r="C352" s="78"/>
      <c r="D352" s="79"/>
      <c r="E352" s="80"/>
      <c r="F352" s="81"/>
      <c r="G352" s="78"/>
      <c r="H352" s="77"/>
      <c r="I352" s="82"/>
      <c r="J352" s="82"/>
      <c r="K352" s="36"/>
      <c r="L352" s="85"/>
      <c r="M352" s="85"/>
      <c r="N352" s="84"/>
      <c r="O352" s="68" t="s">
        <v>179</v>
      </c>
      <c r="P352" s="70">
        <v>42394.157268518517</v>
      </c>
      <c r="Q352" s="68" t="s">
        <v>1697</v>
      </c>
      <c r="R352" s="68"/>
      <c r="S352" s="68"/>
      <c r="T352" s="68"/>
      <c r="U352" s="70">
        <v>42394.157268518517</v>
      </c>
      <c r="V352" s="72" t="s">
        <v>2841</v>
      </c>
      <c r="W352" s="68"/>
      <c r="X352" s="68"/>
      <c r="Y352" s="74" t="s">
        <v>3557</v>
      </c>
      <c r="Z352" s="68"/>
    </row>
    <row r="353" spans="1:26" x14ac:dyDescent="0.25">
      <c r="A353" s="66" t="s">
        <v>1206</v>
      </c>
      <c r="B353" s="66" t="s">
        <v>1205</v>
      </c>
      <c r="C353" s="78"/>
      <c r="D353" s="79"/>
      <c r="E353" s="80"/>
      <c r="F353" s="81"/>
      <c r="G353" s="78"/>
      <c r="H353" s="77"/>
      <c r="I353" s="82"/>
      <c r="J353" s="82"/>
      <c r="K353" s="36"/>
      <c r="L353" s="85"/>
      <c r="M353" s="85"/>
      <c r="N353" s="84"/>
      <c r="O353" s="68" t="s">
        <v>250</v>
      </c>
      <c r="P353" s="70">
        <v>42394.764907407407</v>
      </c>
      <c r="Q353" s="68" t="s">
        <v>1664</v>
      </c>
      <c r="R353" s="68"/>
      <c r="S353" s="68"/>
      <c r="T353" s="68"/>
      <c r="U353" s="70">
        <v>42394.764907407407</v>
      </c>
      <c r="V353" s="72" t="s">
        <v>2842</v>
      </c>
      <c r="W353" s="68"/>
      <c r="X353" s="68"/>
      <c r="Y353" s="74" t="s">
        <v>3558</v>
      </c>
      <c r="Z353" s="68"/>
    </row>
    <row r="354" spans="1:26" x14ac:dyDescent="0.25">
      <c r="A354" s="66" t="s">
        <v>1206</v>
      </c>
      <c r="B354" s="66" t="s">
        <v>1206</v>
      </c>
      <c r="C354" s="78"/>
      <c r="D354" s="79"/>
      <c r="E354" s="80"/>
      <c r="F354" s="81"/>
      <c r="G354" s="78"/>
      <c r="H354" s="77"/>
      <c r="I354" s="82"/>
      <c r="J354" s="82"/>
      <c r="K354" s="36"/>
      <c r="L354" s="85"/>
      <c r="M354" s="85"/>
      <c r="N354" s="84"/>
      <c r="O354" s="68" t="s">
        <v>179</v>
      </c>
      <c r="P354" s="70">
        <v>42393.840648148151</v>
      </c>
      <c r="Q354" s="68" t="s">
        <v>1698</v>
      </c>
      <c r="R354" s="72" t="s">
        <v>2212</v>
      </c>
      <c r="S354" s="68" t="s">
        <v>2402</v>
      </c>
      <c r="T354" s="68"/>
      <c r="U354" s="70">
        <v>42393.840648148151</v>
      </c>
      <c r="V354" s="72" t="s">
        <v>2843</v>
      </c>
      <c r="W354" s="68"/>
      <c r="X354" s="68"/>
      <c r="Y354" s="74" t="s">
        <v>3559</v>
      </c>
      <c r="Z354" s="68"/>
    </row>
    <row r="355" spans="1:26" x14ac:dyDescent="0.25">
      <c r="A355" s="66" t="s">
        <v>1207</v>
      </c>
      <c r="B355" s="66" t="s">
        <v>1207</v>
      </c>
      <c r="C355" s="78"/>
      <c r="D355" s="79"/>
      <c r="E355" s="80"/>
      <c r="F355" s="81"/>
      <c r="G355" s="78"/>
      <c r="H355" s="77"/>
      <c r="I355" s="82"/>
      <c r="J355" s="82"/>
      <c r="K355" s="36"/>
      <c r="L355" s="85"/>
      <c r="M355" s="85"/>
      <c r="N355" s="84"/>
      <c r="O355" s="68" t="s">
        <v>179</v>
      </c>
      <c r="P355" s="70">
        <v>42393.125289351854</v>
      </c>
      <c r="Q355" s="68" t="s">
        <v>1699</v>
      </c>
      <c r="R355" s="68"/>
      <c r="S355" s="68"/>
      <c r="T355" s="68"/>
      <c r="U355" s="70">
        <v>42393.125289351854</v>
      </c>
      <c r="V355" s="72" t="s">
        <v>2844</v>
      </c>
      <c r="W355" s="68"/>
      <c r="X355" s="68"/>
      <c r="Y355" s="74" t="s">
        <v>3560</v>
      </c>
      <c r="Z355" s="68"/>
    </row>
    <row r="356" spans="1:26" x14ac:dyDescent="0.25">
      <c r="A356" s="66" t="s">
        <v>1207</v>
      </c>
      <c r="B356" s="66" t="s">
        <v>245</v>
      </c>
      <c r="C356" s="78"/>
      <c r="D356" s="79"/>
      <c r="E356" s="80"/>
      <c r="F356" s="81"/>
      <c r="G356" s="78"/>
      <c r="H356" s="77"/>
      <c r="I356" s="82"/>
      <c r="J356" s="82"/>
      <c r="K356" s="36"/>
      <c r="L356" s="85"/>
      <c r="M356" s="85"/>
      <c r="N356" s="84"/>
      <c r="O356" s="68" t="s">
        <v>250</v>
      </c>
      <c r="P356" s="70">
        <v>42394.779328703706</v>
      </c>
      <c r="Q356" s="68" t="s">
        <v>1700</v>
      </c>
      <c r="R356" s="68"/>
      <c r="S356" s="68"/>
      <c r="T356" s="68"/>
      <c r="U356" s="70">
        <v>42394.779328703706</v>
      </c>
      <c r="V356" s="72" t="s">
        <v>2845</v>
      </c>
      <c r="W356" s="68"/>
      <c r="X356" s="68"/>
      <c r="Y356" s="74" t="s">
        <v>3561</v>
      </c>
      <c r="Z356" s="68"/>
    </row>
    <row r="357" spans="1:26" x14ac:dyDescent="0.25">
      <c r="A357" s="66" t="s">
        <v>208</v>
      </c>
      <c r="B357" s="66" t="s">
        <v>208</v>
      </c>
      <c r="C357" s="78"/>
      <c r="D357" s="79"/>
      <c r="E357" s="80"/>
      <c r="F357" s="81"/>
      <c r="G357" s="78"/>
      <c r="H357" s="77"/>
      <c r="I357" s="82"/>
      <c r="J357" s="82"/>
      <c r="K357" s="36"/>
      <c r="L357" s="85"/>
      <c r="M357" s="85"/>
      <c r="N357" s="84"/>
      <c r="O357" s="68" t="s">
        <v>179</v>
      </c>
      <c r="P357" s="70">
        <v>42394.79215277778</v>
      </c>
      <c r="Q357" s="68" t="s">
        <v>273</v>
      </c>
      <c r="R357" s="72" t="s">
        <v>323</v>
      </c>
      <c r="S357" s="68" t="s">
        <v>351</v>
      </c>
      <c r="T357" s="68" t="s">
        <v>367</v>
      </c>
      <c r="U357" s="70">
        <v>42394.79215277778</v>
      </c>
      <c r="V357" s="72" t="s">
        <v>397</v>
      </c>
      <c r="W357" s="68"/>
      <c r="X357" s="68"/>
      <c r="Y357" s="74" t="s">
        <v>465</v>
      </c>
      <c r="Z357" s="68"/>
    </row>
    <row r="358" spans="1:26" x14ac:dyDescent="0.25">
      <c r="A358" s="66" t="s">
        <v>1208</v>
      </c>
      <c r="B358" s="66" t="s">
        <v>1208</v>
      </c>
      <c r="C358" s="78"/>
      <c r="D358" s="79"/>
      <c r="E358" s="80"/>
      <c r="F358" s="81"/>
      <c r="G358" s="78"/>
      <c r="H358" s="77"/>
      <c r="I358" s="82"/>
      <c r="J358" s="82"/>
      <c r="K358" s="36"/>
      <c r="L358" s="85"/>
      <c r="M358" s="85"/>
      <c r="N358" s="84"/>
      <c r="O358" s="68" t="s">
        <v>179</v>
      </c>
      <c r="P358" s="70">
        <v>42394.840624999997</v>
      </c>
      <c r="Q358" s="68" t="s">
        <v>1701</v>
      </c>
      <c r="R358" s="72" t="s">
        <v>2232</v>
      </c>
      <c r="S358" s="68" t="s">
        <v>2410</v>
      </c>
      <c r="T358" s="68" t="s">
        <v>2496</v>
      </c>
      <c r="U358" s="70">
        <v>42394.840624999997</v>
      </c>
      <c r="V358" s="72" t="s">
        <v>2846</v>
      </c>
      <c r="W358" s="68"/>
      <c r="X358" s="68"/>
      <c r="Y358" s="74" t="s">
        <v>3562</v>
      </c>
      <c r="Z358" s="68"/>
    </row>
    <row r="359" spans="1:26" x14ac:dyDescent="0.25">
      <c r="A359" s="66" t="s">
        <v>1209</v>
      </c>
      <c r="B359" s="66" t="s">
        <v>1209</v>
      </c>
      <c r="C359" s="78"/>
      <c r="D359" s="79"/>
      <c r="E359" s="80"/>
      <c r="F359" s="81"/>
      <c r="G359" s="78"/>
      <c r="H359" s="77"/>
      <c r="I359" s="82"/>
      <c r="J359" s="82"/>
      <c r="K359" s="36"/>
      <c r="L359" s="85"/>
      <c r="M359" s="85"/>
      <c r="N359" s="84"/>
      <c r="O359" s="68" t="s">
        <v>179</v>
      </c>
      <c r="P359" s="70">
        <v>42394.855995370373</v>
      </c>
      <c r="Q359" s="68" t="s">
        <v>1702</v>
      </c>
      <c r="R359" s="72" t="s">
        <v>2233</v>
      </c>
      <c r="S359" s="68" t="s">
        <v>2354</v>
      </c>
      <c r="T359" s="68"/>
      <c r="U359" s="70">
        <v>42394.855995370373</v>
      </c>
      <c r="V359" s="72" t="s">
        <v>2847</v>
      </c>
      <c r="W359" s="68"/>
      <c r="X359" s="68"/>
      <c r="Y359" s="74" t="s">
        <v>3563</v>
      </c>
      <c r="Z359" s="68"/>
    </row>
    <row r="360" spans="1:26" x14ac:dyDescent="0.25">
      <c r="A360" s="66" t="s">
        <v>1210</v>
      </c>
      <c r="B360" s="66" t="s">
        <v>1210</v>
      </c>
      <c r="C360" s="78"/>
      <c r="D360" s="79"/>
      <c r="E360" s="80"/>
      <c r="F360" s="81"/>
      <c r="G360" s="78"/>
      <c r="H360" s="77"/>
      <c r="I360" s="82"/>
      <c r="J360" s="82"/>
      <c r="K360" s="36"/>
      <c r="L360" s="85"/>
      <c r="M360" s="85"/>
      <c r="N360" s="84"/>
      <c r="O360" s="68" t="s">
        <v>179</v>
      </c>
      <c r="P360" s="70">
        <v>42394.868680555555</v>
      </c>
      <c r="Q360" s="68" t="s">
        <v>1703</v>
      </c>
      <c r="R360" s="72" t="s">
        <v>2234</v>
      </c>
      <c r="S360" s="68" t="s">
        <v>2410</v>
      </c>
      <c r="T360" s="68"/>
      <c r="U360" s="70">
        <v>42394.868680555555</v>
      </c>
      <c r="V360" s="72" t="s">
        <v>2848</v>
      </c>
      <c r="W360" s="68"/>
      <c r="X360" s="68"/>
      <c r="Y360" s="74" t="s">
        <v>3564</v>
      </c>
      <c r="Z360" s="68"/>
    </row>
    <row r="361" spans="1:26" x14ac:dyDescent="0.25">
      <c r="A361" s="66" t="s">
        <v>209</v>
      </c>
      <c r="B361" s="66" t="s">
        <v>209</v>
      </c>
      <c r="C361" s="78"/>
      <c r="D361" s="79"/>
      <c r="E361" s="80"/>
      <c r="F361" s="81"/>
      <c r="G361" s="78"/>
      <c r="H361" s="77"/>
      <c r="I361" s="82"/>
      <c r="J361" s="82"/>
      <c r="K361" s="36"/>
      <c r="L361" s="85"/>
      <c r="M361" s="85"/>
      <c r="N361" s="84"/>
      <c r="O361" s="68" t="s">
        <v>179</v>
      </c>
      <c r="P361" s="70">
        <v>42394.878333333334</v>
      </c>
      <c r="Q361" s="68" t="s">
        <v>274</v>
      </c>
      <c r="R361" s="72" t="s">
        <v>324</v>
      </c>
      <c r="S361" s="68" t="s">
        <v>352</v>
      </c>
      <c r="T361" s="68" t="s">
        <v>368</v>
      </c>
      <c r="U361" s="70">
        <v>42394.878333333334</v>
      </c>
      <c r="V361" s="72" t="s">
        <v>398</v>
      </c>
      <c r="W361" s="68"/>
      <c r="X361" s="68"/>
      <c r="Y361" s="74" t="s">
        <v>466</v>
      </c>
      <c r="Z361" s="68"/>
    </row>
    <row r="362" spans="1:26" x14ac:dyDescent="0.25">
      <c r="A362" s="66" t="s">
        <v>210</v>
      </c>
      <c r="B362" s="66" t="s">
        <v>220</v>
      </c>
      <c r="C362" s="78"/>
      <c r="D362" s="79"/>
      <c r="E362" s="80"/>
      <c r="F362" s="81"/>
      <c r="G362" s="78"/>
      <c r="H362" s="77"/>
      <c r="I362" s="82"/>
      <c r="J362" s="82"/>
      <c r="K362" s="36"/>
      <c r="L362" s="85"/>
      <c r="M362" s="85"/>
      <c r="N362" s="84"/>
      <c r="O362" s="68" t="s">
        <v>250</v>
      </c>
      <c r="P362" s="70">
        <v>42394.887928240743</v>
      </c>
      <c r="Q362" s="68" t="s">
        <v>252</v>
      </c>
      <c r="R362" s="72" t="s">
        <v>313</v>
      </c>
      <c r="S362" s="68" t="s">
        <v>344</v>
      </c>
      <c r="T362" s="68"/>
      <c r="U362" s="70">
        <v>42394.887928240743</v>
      </c>
      <c r="V362" s="72" t="s">
        <v>399</v>
      </c>
      <c r="W362" s="68"/>
      <c r="X362" s="68"/>
      <c r="Y362" s="74" t="s">
        <v>467</v>
      </c>
      <c r="Z362" s="68"/>
    </row>
    <row r="363" spans="1:26" x14ac:dyDescent="0.25">
      <c r="A363" s="66" t="s">
        <v>1211</v>
      </c>
      <c r="B363" s="66" t="s">
        <v>1211</v>
      </c>
      <c r="C363" s="78"/>
      <c r="D363" s="79"/>
      <c r="E363" s="80"/>
      <c r="F363" s="81"/>
      <c r="G363" s="78"/>
      <c r="H363" s="77"/>
      <c r="I363" s="82"/>
      <c r="J363" s="82"/>
      <c r="K363" s="36"/>
      <c r="L363" s="85"/>
      <c r="M363" s="85"/>
      <c r="N363" s="84"/>
      <c r="O363" s="68" t="s">
        <v>179</v>
      </c>
      <c r="P363" s="70">
        <v>42394.891759259262</v>
      </c>
      <c r="Q363" s="68" t="s">
        <v>1704</v>
      </c>
      <c r="R363" s="68" t="s">
        <v>2235</v>
      </c>
      <c r="S363" s="68" t="s">
        <v>2411</v>
      </c>
      <c r="T363" s="68"/>
      <c r="U363" s="70">
        <v>42394.891759259262</v>
      </c>
      <c r="V363" s="72" t="s">
        <v>2849</v>
      </c>
      <c r="W363" s="68"/>
      <c r="X363" s="68"/>
      <c r="Y363" s="74" t="s">
        <v>3565</v>
      </c>
      <c r="Z363" s="68"/>
    </row>
    <row r="364" spans="1:26" x14ac:dyDescent="0.25">
      <c r="A364" s="66" t="s">
        <v>1212</v>
      </c>
      <c r="B364" s="66" t="s">
        <v>1386</v>
      </c>
      <c r="C364" s="78"/>
      <c r="D364" s="79"/>
      <c r="E364" s="80"/>
      <c r="F364" s="81"/>
      <c r="G364" s="78"/>
      <c r="H364" s="77"/>
      <c r="I364" s="82"/>
      <c r="J364" s="82"/>
      <c r="K364" s="36"/>
      <c r="L364" s="85"/>
      <c r="M364" s="85"/>
      <c r="N364" s="84"/>
      <c r="O364" s="68" t="s">
        <v>250</v>
      </c>
      <c r="P364" s="70">
        <v>42394.893067129633</v>
      </c>
      <c r="Q364" s="68" t="s">
        <v>1705</v>
      </c>
      <c r="R364" s="72" t="s">
        <v>2236</v>
      </c>
      <c r="S364" s="68" t="s">
        <v>2412</v>
      </c>
      <c r="T364" s="68" t="s">
        <v>2497</v>
      </c>
      <c r="U364" s="70">
        <v>42394.893067129633</v>
      </c>
      <c r="V364" s="72" t="s">
        <v>2850</v>
      </c>
      <c r="W364" s="68"/>
      <c r="X364" s="68"/>
      <c r="Y364" s="74" t="s">
        <v>3566</v>
      </c>
      <c r="Z364" s="68"/>
    </row>
    <row r="365" spans="1:26" x14ac:dyDescent="0.25">
      <c r="A365" s="66" t="s">
        <v>1212</v>
      </c>
      <c r="B365" s="66" t="s">
        <v>1387</v>
      </c>
      <c r="C365" s="78"/>
      <c r="D365" s="79"/>
      <c r="E365" s="80"/>
      <c r="F365" s="81"/>
      <c r="G365" s="78"/>
      <c r="H365" s="77"/>
      <c r="I365" s="82"/>
      <c r="J365" s="82"/>
      <c r="K365" s="36"/>
      <c r="L365" s="85"/>
      <c r="M365" s="85"/>
      <c r="N365" s="84"/>
      <c r="O365" s="68" t="s">
        <v>250</v>
      </c>
      <c r="P365" s="70">
        <v>42394.893067129633</v>
      </c>
      <c r="Q365" s="68" t="s">
        <v>1705</v>
      </c>
      <c r="R365" s="72" t="s">
        <v>2236</v>
      </c>
      <c r="S365" s="68" t="s">
        <v>2412</v>
      </c>
      <c r="T365" s="68" t="s">
        <v>2497</v>
      </c>
      <c r="U365" s="70">
        <v>42394.893067129633</v>
      </c>
      <c r="V365" s="72" t="s">
        <v>2850</v>
      </c>
      <c r="W365" s="68"/>
      <c r="X365" s="68"/>
      <c r="Y365" s="74" t="s">
        <v>3566</v>
      </c>
      <c r="Z365" s="68"/>
    </row>
    <row r="366" spans="1:26" x14ac:dyDescent="0.25">
      <c r="A366" s="66" t="s">
        <v>1212</v>
      </c>
      <c r="B366" s="66" t="s">
        <v>1388</v>
      </c>
      <c r="C366" s="78"/>
      <c r="D366" s="79"/>
      <c r="E366" s="80"/>
      <c r="F366" s="81"/>
      <c r="G366" s="78"/>
      <c r="H366" s="77"/>
      <c r="I366" s="82"/>
      <c r="J366" s="82"/>
      <c r="K366" s="36"/>
      <c r="L366" s="85"/>
      <c r="M366" s="85"/>
      <c r="N366" s="84"/>
      <c r="O366" s="68" t="s">
        <v>250</v>
      </c>
      <c r="P366" s="70">
        <v>42394.893067129633</v>
      </c>
      <c r="Q366" s="68" t="s">
        <v>1705</v>
      </c>
      <c r="R366" s="72" t="s">
        <v>2236</v>
      </c>
      <c r="S366" s="68" t="s">
        <v>2412</v>
      </c>
      <c r="T366" s="68" t="s">
        <v>2497</v>
      </c>
      <c r="U366" s="70">
        <v>42394.893067129633</v>
      </c>
      <c r="V366" s="72" t="s">
        <v>2850</v>
      </c>
      <c r="W366" s="68"/>
      <c r="X366" s="68"/>
      <c r="Y366" s="74" t="s">
        <v>3566</v>
      </c>
      <c r="Z366" s="68"/>
    </row>
    <row r="367" spans="1:26" x14ac:dyDescent="0.25">
      <c r="A367" s="66" t="s">
        <v>1213</v>
      </c>
      <c r="B367" s="66" t="s">
        <v>245</v>
      </c>
      <c r="C367" s="78"/>
      <c r="D367" s="79"/>
      <c r="E367" s="80"/>
      <c r="F367" s="81"/>
      <c r="G367" s="78"/>
      <c r="H367" s="77"/>
      <c r="I367" s="82"/>
      <c r="J367" s="82"/>
      <c r="K367" s="36"/>
      <c r="L367" s="85"/>
      <c r="M367" s="85"/>
      <c r="N367" s="84"/>
      <c r="O367" s="68" t="s">
        <v>251</v>
      </c>
      <c r="P367" s="70">
        <v>42394.922592592593</v>
      </c>
      <c r="Q367" s="68" t="s">
        <v>1706</v>
      </c>
      <c r="R367" s="68"/>
      <c r="S367" s="68"/>
      <c r="T367" s="68"/>
      <c r="U367" s="70">
        <v>42394.922592592593</v>
      </c>
      <c r="V367" s="72" t="s">
        <v>2851</v>
      </c>
      <c r="W367" s="68"/>
      <c r="X367" s="68"/>
      <c r="Y367" s="74" t="s">
        <v>3567</v>
      </c>
      <c r="Z367" s="74" t="s">
        <v>3929</v>
      </c>
    </row>
    <row r="368" spans="1:26" x14ac:dyDescent="0.25">
      <c r="A368" s="66" t="s">
        <v>1214</v>
      </c>
      <c r="B368" s="66" t="s">
        <v>220</v>
      </c>
      <c r="C368" s="78"/>
      <c r="D368" s="79"/>
      <c r="E368" s="80"/>
      <c r="F368" s="81"/>
      <c r="G368" s="78"/>
      <c r="H368" s="77"/>
      <c r="I368" s="82"/>
      <c r="J368" s="82"/>
      <c r="K368" s="36"/>
      <c r="L368" s="85"/>
      <c r="M368" s="85"/>
      <c r="N368" s="84"/>
      <c r="O368" s="68" t="s">
        <v>250</v>
      </c>
      <c r="P368" s="70">
        <v>42394.93540509259</v>
      </c>
      <c r="Q368" s="68" t="s">
        <v>1707</v>
      </c>
      <c r="R368" s="68"/>
      <c r="S368" s="68"/>
      <c r="T368" s="68"/>
      <c r="U368" s="70">
        <v>42394.93540509259</v>
      </c>
      <c r="V368" s="72" t="s">
        <v>2852</v>
      </c>
      <c r="W368" s="68"/>
      <c r="X368" s="68"/>
      <c r="Y368" s="74" t="s">
        <v>3568</v>
      </c>
      <c r="Z368" s="68"/>
    </row>
    <row r="369" spans="1:26" x14ac:dyDescent="0.25">
      <c r="A369" s="66" t="s">
        <v>1215</v>
      </c>
      <c r="B369" s="66" t="s">
        <v>245</v>
      </c>
      <c r="C369" s="78"/>
      <c r="D369" s="79"/>
      <c r="E369" s="80"/>
      <c r="F369" s="81"/>
      <c r="G369" s="78"/>
      <c r="H369" s="77"/>
      <c r="I369" s="82"/>
      <c r="J369" s="82"/>
      <c r="K369" s="36"/>
      <c r="L369" s="85"/>
      <c r="M369" s="85"/>
      <c r="N369" s="84"/>
      <c r="O369" s="68" t="s">
        <v>250</v>
      </c>
      <c r="P369" s="70">
        <v>42394.98878472222</v>
      </c>
      <c r="Q369" s="68" t="s">
        <v>1708</v>
      </c>
      <c r="R369" s="68"/>
      <c r="S369" s="68"/>
      <c r="T369" s="68"/>
      <c r="U369" s="70">
        <v>42394.98878472222</v>
      </c>
      <c r="V369" s="72" t="s">
        <v>2853</v>
      </c>
      <c r="W369" s="68"/>
      <c r="X369" s="68"/>
      <c r="Y369" s="74" t="s">
        <v>3569</v>
      </c>
      <c r="Z369" s="68"/>
    </row>
    <row r="370" spans="1:26" x14ac:dyDescent="0.25">
      <c r="A370" s="66" t="s">
        <v>1216</v>
      </c>
      <c r="B370" s="66" t="s">
        <v>1216</v>
      </c>
      <c r="C370" s="78"/>
      <c r="D370" s="79"/>
      <c r="E370" s="80"/>
      <c r="F370" s="81"/>
      <c r="G370" s="78"/>
      <c r="H370" s="77"/>
      <c r="I370" s="82"/>
      <c r="J370" s="82"/>
      <c r="K370" s="36"/>
      <c r="L370" s="85"/>
      <c r="M370" s="85"/>
      <c r="N370" s="84"/>
      <c r="O370" s="68" t="s">
        <v>179</v>
      </c>
      <c r="P370" s="70">
        <v>42390.717453703706</v>
      </c>
      <c r="Q370" s="68" t="s">
        <v>1709</v>
      </c>
      <c r="R370" s="68"/>
      <c r="S370" s="68"/>
      <c r="T370" s="68"/>
      <c r="U370" s="70">
        <v>42390.717453703706</v>
      </c>
      <c r="V370" s="72" t="s">
        <v>2854</v>
      </c>
      <c r="W370" s="68"/>
      <c r="X370" s="68"/>
      <c r="Y370" s="74" t="s">
        <v>3570</v>
      </c>
      <c r="Z370" s="68"/>
    </row>
    <row r="371" spans="1:26" x14ac:dyDescent="0.25">
      <c r="A371" s="66" t="s">
        <v>1216</v>
      </c>
      <c r="B371" s="66" t="s">
        <v>1216</v>
      </c>
      <c r="C371" s="78"/>
      <c r="D371" s="79"/>
      <c r="E371" s="80"/>
      <c r="F371" s="81"/>
      <c r="G371" s="78"/>
      <c r="H371" s="77"/>
      <c r="I371" s="82"/>
      <c r="J371" s="82"/>
      <c r="K371" s="36"/>
      <c r="L371" s="85"/>
      <c r="M371" s="85"/>
      <c r="N371" s="84"/>
      <c r="O371" s="68" t="s">
        <v>179</v>
      </c>
      <c r="P371" s="70">
        <v>42395.078796296293</v>
      </c>
      <c r="Q371" s="68" t="s">
        <v>1710</v>
      </c>
      <c r="R371" s="68"/>
      <c r="S371" s="68"/>
      <c r="T371" s="68"/>
      <c r="U371" s="70">
        <v>42395.078796296293</v>
      </c>
      <c r="V371" s="72" t="s">
        <v>2855</v>
      </c>
      <c r="W371" s="68"/>
      <c r="X371" s="68"/>
      <c r="Y371" s="74" t="s">
        <v>3571</v>
      </c>
      <c r="Z371" s="68"/>
    </row>
    <row r="372" spans="1:26" x14ac:dyDescent="0.25">
      <c r="A372" s="66" t="s">
        <v>1217</v>
      </c>
      <c r="B372" s="66" t="s">
        <v>1217</v>
      </c>
      <c r="C372" s="78"/>
      <c r="D372" s="79"/>
      <c r="E372" s="80"/>
      <c r="F372" s="81"/>
      <c r="G372" s="78"/>
      <c r="H372" s="77"/>
      <c r="I372" s="82"/>
      <c r="J372" s="82"/>
      <c r="K372" s="36"/>
      <c r="L372" s="85"/>
      <c r="M372" s="85"/>
      <c r="N372" s="84"/>
      <c r="O372" s="68" t="s">
        <v>179</v>
      </c>
      <c r="P372" s="70">
        <v>42395.132037037038</v>
      </c>
      <c r="Q372" s="68" t="s">
        <v>1711</v>
      </c>
      <c r="R372" s="72" t="s">
        <v>2237</v>
      </c>
      <c r="S372" s="68" t="s">
        <v>2390</v>
      </c>
      <c r="T372" s="68" t="s">
        <v>2498</v>
      </c>
      <c r="U372" s="70">
        <v>42395.132037037038</v>
      </c>
      <c r="V372" s="72" t="s">
        <v>2856</v>
      </c>
      <c r="W372" s="68">
        <v>43.06</v>
      </c>
      <c r="X372" s="68">
        <v>-92.32</v>
      </c>
      <c r="Y372" s="74" t="s">
        <v>3572</v>
      </c>
      <c r="Z372" s="68"/>
    </row>
    <row r="373" spans="1:26" x14ac:dyDescent="0.25">
      <c r="A373" s="66" t="s">
        <v>1218</v>
      </c>
      <c r="B373" s="66" t="s">
        <v>1218</v>
      </c>
      <c r="C373" s="78"/>
      <c r="D373" s="79"/>
      <c r="E373" s="80"/>
      <c r="F373" s="81"/>
      <c r="G373" s="78"/>
      <c r="H373" s="77"/>
      <c r="I373" s="82"/>
      <c r="J373" s="82"/>
      <c r="K373" s="36"/>
      <c r="L373" s="85"/>
      <c r="M373" s="85"/>
      <c r="N373" s="84"/>
      <c r="O373" s="68" t="s">
        <v>179</v>
      </c>
      <c r="P373" s="70">
        <v>42395.147870370369</v>
      </c>
      <c r="Q373" s="68" t="s">
        <v>1712</v>
      </c>
      <c r="R373" s="72" t="s">
        <v>2238</v>
      </c>
      <c r="S373" s="68" t="s">
        <v>347</v>
      </c>
      <c r="T373" s="68" t="s">
        <v>2499</v>
      </c>
      <c r="U373" s="70">
        <v>42395.147870370369</v>
      </c>
      <c r="V373" s="72" t="s">
        <v>2857</v>
      </c>
      <c r="W373" s="68"/>
      <c r="X373" s="68"/>
      <c r="Y373" s="74" t="s">
        <v>3573</v>
      </c>
      <c r="Z373" s="68"/>
    </row>
    <row r="374" spans="1:26" x14ac:dyDescent="0.25">
      <c r="A374" s="66" t="s">
        <v>1219</v>
      </c>
      <c r="B374" s="66" t="s">
        <v>1219</v>
      </c>
      <c r="C374" s="78"/>
      <c r="D374" s="79"/>
      <c r="E374" s="80"/>
      <c r="F374" s="81"/>
      <c r="G374" s="78"/>
      <c r="H374" s="77"/>
      <c r="I374" s="82"/>
      <c r="J374" s="82"/>
      <c r="K374" s="36"/>
      <c r="L374" s="85"/>
      <c r="M374" s="85"/>
      <c r="N374" s="84"/>
      <c r="O374" s="68" t="s">
        <v>179</v>
      </c>
      <c r="P374" s="70">
        <v>42395.15284722222</v>
      </c>
      <c r="Q374" s="68" t="s">
        <v>1713</v>
      </c>
      <c r="R374" s="72" t="s">
        <v>2239</v>
      </c>
      <c r="S374" s="68" t="s">
        <v>347</v>
      </c>
      <c r="T374" s="68" t="s">
        <v>2500</v>
      </c>
      <c r="U374" s="70">
        <v>42395.15284722222</v>
      </c>
      <c r="V374" s="72" t="s">
        <v>2858</v>
      </c>
      <c r="W374" s="68"/>
      <c r="X374" s="68"/>
      <c r="Y374" s="74" t="s">
        <v>3574</v>
      </c>
      <c r="Z374" s="68"/>
    </row>
    <row r="375" spans="1:26" x14ac:dyDescent="0.25">
      <c r="A375" s="66" t="s">
        <v>1220</v>
      </c>
      <c r="B375" s="66" t="s">
        <v>1220</v>
      </c>
      <c r="C375" s="78"/>
      <c r="D375" s="79"/>
      <c r="E375" s="80"/>
      <c r="F375" s="81"/>
      <c r="G375" s="78"/>
      <c r="H375" s="77"/>
      <c r="I375" s="82"/>
      <c r="J375" s="82"/>
      <c r="K375" s="36"/>
      <c r="L375" s="85"/>
      <c r="M375" s="85"/>
      <c r="N375" s="84"/>
      <c r="O375" s="68" t="s">
        <v>179</v>
      </c>
      <c r="P375" s="70">
        <v>42395.158182870371</v>
      </c>
      <c r="Q375" s="68" t="s">
        <v>1714</v>
      </c>
      <c r="R375" s="68"/>
      <c r="S375" s="68"/>
      <c r="T375" s="68" t="s">
        <v>2501</v>
      </c>
      <c r="U375" s="70">
        <v>42395.158182870371</v>
      </c>
      <c r="V375" s="72" t="s">
        <v>2859</v>
      </c>
      <c r="W375" s="68"/>
      <c r="X375" s="68"/>
      <c r="Y375" s="74" t="s">
        <v>3575</v>
      </c>
      <c r="Z375" s="68"/>
    </row>
    <row r="376" spans="1:26" x14ac:dyDescent="0.25">
      <c r="A376" s="66" t="s">
        <v>1221</v>
      </c>
      <c r="B376" s="66" t="s">
        <v>1221</v>
      </c>
      <c r="C376" s="78"/>
      <c r="D376" s="79"/>
      <c r="E376" s="80"/>
      <c r="F376" s="81"/>
      <c r="G376" s="78"/>
      <c r="H376" s="77"/>
      <c r="I376" s="82"/>
      <c r="J376" s="82"/>
      <c r="K376" s="36"/>
      <c r="L376" s="85"/>
      <c r="M376" s="85"/>
      <c r="N376" s="84"/>
      <c r="O376" s="68" t="s">
        <v>179</v>
      </c>
      <c r="P376" s="70">
        <v>42395.159513888888</v>
      </c>
      <c r="Q376" s="68" t="s">
        <v>1715</v>
      </c>
      <c r="R376" s="72" t="s">
        <v>2240</v>
      </c>
      <c r="S376" s="68" t="s">
        <v>2413</v>
      </c>
      <c r="T376" s="68"/>
      <c r="U376" s="70">
        <v>42395.159513888888</v>
      </c>
      <c r="V376" s="72" t="s">
        <v>2860</v>
      </c>
      <c r="W376" s="68"/>
      <c r="X376" s="68"/>
      <c r="Y376" s="74" t="s">
        <v>3576</v>
      </c>
      <c r="Z376" s="68"/>
    </row>
    <row r="377" spans="1:26" x14ac:dyDescent="0.25">
      <c r="A377" s="66" t="s">
        <v>1222</v>
      </c>
      <c r="B377" s="66" t="s">
        <v>1222</v>
      </c>
      <c r="C377" s="78"/>
      <c r="D377" s="79"/>
      <c r="E377" s="80"/>
      <c r="F377" s="81"/>
      <c r="G377" s="78"/>
      <c r="H377" s="77"/>
      <c r="I377" s="82"/>
      <c r="J377" s="82"/>
      <c r="K377" s="36"/>
      <c r="L377" s="85"/>
      <c r="M377" s="85"/>
      <c r="N377" s="84"/>
      <c r="O377" s="68" t="s">
        <v>179</v>
      </c>
      <c r="P377" s="70">
        <v>42395.174745370372</v>
      </c>
      <c r="Q377" s="68" t="s">
        <v>1716</v>
      </c>
      <c r="R377" s="72" t="s">
        <v>2241</v>
      </c>
      <c r="S377" s="68" t="s">
        <v>2414</v>
      </c>
      <c r="T377" s="68"/>
      <c r="U377" s="70">
        <v>42395.174745370372</v>
      </c>
      <c r="V377" s="72" t="s">
        <v>2861</v>
      </c>
      <c r="W377" s="68"/>
      <c r="X377" s="68"/>
      <c r="Y377" s="74" t="s">
        <v>3577</v>
      </c>
      <c r="Z377" s="68"/>
    </row>
    <row r="378" spans="1:26" x14ac:dyDescent="0.25">
      <c r="A378" s="66" t="s">
        <v>1223</v>
      </c>
      <c r="B378" s="66" t="s">
        <v>1223</v>
      </c>
      <c r="C378" s="78"/>
      <c r="D378" s="79"/>
      <c r="E378" s="80"/>
      <c r="F378" s="81"/>
      <c r="G378" s="78"/>
      <c r="H378" s="77"/>
      <c r="I378" s="82"/>
      <c r="J378" s="82"/>
      <c r="K378" s="36"/>
      <c r="L378" s="85"/>
      <c r="M378" s="85"/>
      <c r="N378" s="84"/>
      <c r="O378" s="68" t="s">
        <v>179</v>
      </c>
      <c r="P378" s="70">
        <v>42389.281342592592</v>
      </c>
      <c r="Q378" s="68" t="s">
        <v>1717</v>
      </c>
      <c r="R378" s="68"/>
      <c r="S378" s="68"/>
      <c r="T378" s="68" t="s">
        <v>2502</v>
      </c>
      <c r="U378" s="70">
        <v>42389.281342592592</v>
      </c>
      <c r="V378" s="72" t="s">
        <v>2862</v>
      </c>
      <c r="W378" s="68">
        <v>28.553749</v>
      </c>
      <c r="X378" s="68">
        <v>-81.277701399999998</v>
      </c>
      <c r="Y378" s="74" t="s">
        <v>3578</v>
      </c>
      <c r="Z378" s="68"/>
    </row>
    <row r="379" spans="1:26" x14ac:dyDescent="0.25">
      <c r="A379" s="66" t="s">
        <v>1223</v>
      </c>
      <c r="B379" s="66" t="s">
        <v>1223</v>
      </c>
      <c r="C379" s="78"/>
      <c r="D379" s="79"/>
      <c r="E379" s="80"/>
      <c r="F379" s="81"/>
      <c r="G379" s="78"/>
      <c r="H379" s="77"/>
      <c r="I379" s="82"/>
      <c r="J379" s="82"/>
      <c r="K379" s="36"/>
      <c r="L379" s="85"/>
      <c r="M379" s="85"/>
      <c r="N379" s="84"/>
      <c r="O379" s="68" t="s">
        <v>179</v>
      </c>
      <c r="P379" s="70">
        <v>42390.076481481483</v>
      </c>
      <c r="Q379" s="68" t="s">
        <v>1718</v>
      </c>
      <c r="R379" s="68"/>
      <c r="S379" s="68"/>
      <c r="T379" s="68" t="s">
        <v>2503</v>
      </c>
      <c r="U379" s="70">
        <v>42390.076481481483</v>
      </c>
      <c r="V379" s="72" t="s">
        <v>2863</v>
      </c>
      <c r="W379" s="68">
        <v>28.5254242</v>
      </c>
      <c r="X379" s="68">
        <v>-81.275297199999997</v>
      </c>
      <c r="Y379" s="74" t="s">
        <v>3579</v>
      </c>
      <c r="Z379" s="68"/>
    </row>
    <row r="380" spans="1:26" x14ac:dyDescent="0.25">
      <c r="A380" s="66" t="s">
        <v>1223</v>
      </c>
      <c r="B380" s="66" t="s">
        <v>1223</v>
      </c>
      <c r="C380" s="78"/>
      <c r="D380" s="79"/>
      <c r="E380" s="80"/>
      <c r="F380" s="81"/>
      <c r="G380" s="78"/>
      <c r="H380" s="77"/>
      <c r="I380" s="82"/>
      <c r="J380" s="82"/>
      <c r="K380" s="36"/>
      <c r="L380" s="85"/>
      <c r="M380" s="85"/>
      <c r="N380" s="84"/>
      <c r="O380" s="68" t="s">
        <v>179</v>
      </c>
      <c r="P380" s="70">
        <v>42391.937824074077</v>
      </c>
      <c r="Q380" s="68" t="s">
        <v>1719</v>
      </c>
      <c r="R380" s="68"/>
      <c r="S380" s="68"/>
      <c r="T380" s="68" t="s">
        <v>2504</v>
      </c>
      <c r="U380" s="70">
        <v>42391.937824074077</v>
      </c>
      <c r="V380" s="72" t="s">
        <v>2864</v>
      </c>
      <c r="W380" s="68">
        <v>28.538421100000001</v>
      </c>
      <c r="X380" s="68">
        <v>-81.275669100000002</v>
      </c>
      <c r="Y380" s="74" t="s">
        <v>3580</v>
      </c>
      <c r="Z380" s="68"/>
    </row>
    <row r="381" spans="1:26" x14ac:dyDescent="0.25">
      <c r="A381" s="66" t="s">
        <v>1223</v>
      </c>
      <c r="B381" s="66" t="s">
        <v>1223</v>
      </c>
      <c r="C381" s="78"/>
      <c r="D381" s="79"/>
      <c r="E381" s="80"/>
      <c r="F381" s="81"/>
      <c r="G381" s="78"/>
      <c r="H381" s="77"/>
      <c r="I381" s="82"/>
      <c r="J381" s="82"/>
      <c r="K381" s="36"/>
      <c r="L381" s="85"/>
      <c r="M381" s="85"/>
      <c r="N381" s="84"/>
      <c r="O381" s="68" t="s">
        <v>179</v>
      </c>
      <c r="P381" s="70">
        <v>42392.795219907406</v>
      </c>
      <c r="Q381" s="68" t="s">
        <v>1720</v>
      </c>
      <c r="R381" s="68"/>
      <c r="S381" s="68"/>
      <c r="T381" s="68" t="s">
        <v>2505</v>
      </c>
      <c r="U381" s="70">
        <v>42392.795219907406</v>
      </c>
      <c r="V381" s="72" t="s">
        <v>2865</v>
      </c>
      <c r="W381" s="68">
        <v>28.5678327</v>
      </c>
      <c r="X381" s="68">
        <v>-81.277816900000005</v>
      </c>
      <c r="Y381" s="74" t="s">
        <v>3581</v>
      </c>
      <c r="Z381" s="68"/>
    </row>
    <row r="382" spans="1:26" x14ac:dyDescent="0.25">
      <c r="A382" s="66" t="s">
        <v>1223</v>
      </c>
      <c r="B382" s="66" t="s">
        <v>1223</v>
      </c>
      <c r="C382" s="78"/>
      <c r="D382" s="79"/>
      <c r="E382" s="80"/>
      <c r="F382" s="81"/>
      <c r="G382" s="78"/>
      <c r="H382" s="77"/>
      <c r="I382" s="82"/>
      <c r="J382" s="82"/>
      <c r="K382" s="36"/>
      <c r="L382" s="85"/>
      <c r="M382" s="85"/>
      <c r="N382" s="84"/>
      <c r="O382" s="68" t="s">
        <v>179</v>
      </c>
      <c r="P382" s="70">
        <v>42393.642407407409</v>
      </c>
      <c r="Q382" s="68" t="s">
        <v>1721</v>
      </c>
      <c r="R382" s="68"/>
      <c r="S382" s="68"/>
      <c r="T382" s="68" t="s">
        <v>2506</v>
      </c>
      <c r="U382" s="70">
        <v>42393.642407407409</v>
      </c>
      <c r="V382" s="72" t="s">
        <v>2866</v>
      </c>
      <c r="W382" s="68">
        <v>28.5392312</v>
      </c>
      <c r="X382" s="68">
        <v>-81.276459299999999</v>
      </c>
      <c r="Y382" s="74" t="s">
        <v>3582</v>
      </c>
      <c r="Z382" s="68"/>
    </row>
    <row r="383" spans="1:26" x14ac:dyDescent="0.25">
      <c r="A383" s="66" t="s">
        <v>1223</v>
      </c>
      <c r="B383" s="66" t="s">
        <v>1223</v>
      </c>
      <c r="C383" s="78"/>
      <c r="D383" s="79"/>
      <c r="E383" s="80"/>
      <c r="F383" s="81"/>
      <c r="G383" s="78"/>
      <c r="H383" s="77"/>
      <c r="I383" s="82"/>
      <c r="J383" s="82"/>
      <c r="K383" s="36"/>
      <c r="L383" s="85"/>
      <c r="M383" s="85"/>
      <c r="N383" s="84"/>
      <c r="O383" s="68" t="s">
        <v>179</v>
      </c>
      <c r="P383" s="70">
        <v>42394.590405092589</v>
      </c>
      <c r="Q383" s="68" t="s">
        <v>1722</v>
      </c>
      <c r="R383" s="68"/>
      <c r="S383" s="68"/>
      <c r="T383" s="68" t="s">
        <v>2464</v>
      </c>
      <c r="U383" s="70">
        <v>42394.590405092589</v>
      </c>
      <c r="V383" s="72" t="s">
        <v>2867</v>
      </c>
      <c r="W383" s="68">
        <v>28.5392601</v>
      </c>
      <c r="X383" s="68">
        <v>-81.276464399999995</v>
      </c>
      <c r="Y383" s="74" t="s">
        <v>3583</v>
      </c>
      <c r="Z383" s="68"/>
    </row>
    <row r="384" spans="1:26" x14ac:dyDescent="0.25">
      <c r="A384" s="66" t="s">
        <v>1223</v>
      </c>
      <c r="B384" s="66" t="s">
        <v>1223</v>
      </c>
      <c r="C384" s="78"/>
      <c r="D384" s="79"/>
      <c r="E384" s="80"/>
      <c r="F384" s="81"/>
      <c r="G384" s="78"/>
      <c r="H384" s="77"/>
      <c r="I384" s="82"/>
      <c r="J384" s="82"/>
      <c r="K384" s="36"/>
      <c r="L384" s="85"/>
      <c r="M384" s="85"/>
      <c r="N384" s="84"/>
      <c r="O384" s="68" t="s">
        <v>179</v>
      </c>
      <c r="P384" s="70">
        <v>42394.805752314816</v>
      </c>
      <c r="Q384" s="68" t="s">
        <v>1723</v>
      </c>
      <c r="R384" s="68"/>
      <c r="S384" s="68"/>
      <c r="T384" s="68" t="s">
        <v>2507</v>
      </c>
      <c r="U384" s="70">
        <v>42394.805752314816</v>
      </c>
      <c r="V384" s="72" t="s">
        <v>2868</v>
      </c>
      <c r="W384" s="68">
        <v>28.5545905</v>
      </c>
      <c r="X384" s="68">
        <v>-81.277690000000007</v>
      </c>
      <c r="Y384" s="74" t="s">
        <v>3584</v>
      </c>
      <c r="Z384" s="68"/>
    </row>
    <row r="385" spans="1:26" x14ac:dyDescent="0.25">
      <c r="A385" s="66" t="s">
        <v>1223</v>
      </c>
      <c r="B385" s="66" t="s">
        <v>1223</v>
      </c>
      <c r="C385" s="78"/>
      <c r="D385" s="79"/>
      <c r="E385" s="80"/>
      <c r="F385" s="81"/>
      <c r="G385" s="78"/>
      <c r="H385" s="77"/>
      <c r="I385" s="82"/>
      <c r="J385" s="82"/>
      <c r="K385" s="36"/>
      <c r="L385" s="85"/>
      <c r="M385" s="85"/>
      <c r="N385" s="84"/>
      <c r="O385" s="68" t="s">
        <v>179</v>
      </c>
      <c r="P385" s="70">
        <v>42395.1250462963</v>
      </c>
      <c r="Q385" s="68" t="s">
        <v>1721</v>
      </c>
      <c r="R385" s="68"/>
      <c r="S385" s="68"/>
      <c r="T385" s="68" t="s">
        <v>2506</v>
      </c>
      <c r="U385" s="70">
        <v>42395.1250462963</v>
      </c>
      <c r="V385" s="72" t="s">
        <v>2869</v>
      </c>
      <c r="W385" s="68">
        <v>28.5392312</v>
      </c>
      <c r="X385" s="68">
        <v>-81.276459299999999</v>
      </c>
      <c r="Y385" s="74" t="s">
        <v>3585</v>
      </c>
      <c r="Z385" s="68"/>
    </row>
    <row r="386" spans="1:26" x14ac:dyDescent="0.25">
      <c r="A386" s="66" t="s">
        <v>1223</v>
      </c>
      <c r="B386" s="66" t="s">
        <v>1223</v>
      </c>
      <c r="C386" s="78"/>
      <c r="D386" s="79"/>
      <c r="E386" s="80"/>
      <c r="F386" s="81"/>
      <c r="G386" s="78"/>
      <c r="H386" s="77"/>
      <c r="I386" s="82"/>
      <c r="J386" s="82"/>
      <c r="K386" s="36"/>
      <c r="L386" s="85"/>
      <c r="M386" s="85"/>
      <c r="N386" s="84"/>
      <c r="O386" s="68" t="s">
        <v>179</v>
      </c>
      <c r="P386" s="70">
        <v>42395.211851851855</v>
      </c>
      <c r="Q386" s="68" t="s">
        <v>1724</v>
      </c>
      <c r="R386" s="68"/>
      <c r="S386" s="68"/>
      <c r="T386" s="68" t="s">
        <v>2506</v>
      </c>
      <c r="U386" s="70">
        <v>42395.211851851855</v>
      </c>
      <c r="V386" s="72" t="s">
        <v>2870</v>
      </c>
      <c r="W386" s="68">
        <v>28.524984</v>
      </c>
      <c r="X386" s="68">
        <v>-81.275302400000001</v>
      </c>
      <c r="Y386" s="74" t="s">
        <v>3586</v>
      </c>
      <c r="Z386" s="68"/>
    </row>
    <row r="387" spans="1:26" x14ac:dyDescent="0.25">
      <c r="A387" s="66" t="s">
        <v>1224</v>
      </c>
      <c r="B387" s="66" t="s">
        <v>1224</v>
      </c>
      <c r="C387" s="78"/>
      <c r="D387" s="79"/>
      <c r="E387" s="80"/>
      <c r="F387" s="81"/>
      <c r="G387" s="78"/>
      <c r="H387" s="77"/>
      <c r="I387" s="82"/>
      <c r="J387" s="82"/>
      <c r="K387" s="36"/>
      <c r="L387" s="85"/>
      <c r="M387" s="85"/>
      <c r="N387" s="84"/>
      <c r="O387" s="68" t="s">
        <v>179</v>
      </c>
      <c r="P387" s="70">
        <v>42393.877523148149</v>
      </c>
      <c r="Q387" s="68" t="s">
        <v>1725</v>
      </c>
      <c r="R387" s="68"/>
      <c r="S387" s="68"/>
      <c r="T387" s="68" t="s">
        <v>2508</v>
      </c>
      <c r="U387" s="70">
        <v>42393.877523148149</v>
      </c>
      <c r="V387" s="72" t="s">
        <v>2871</v>
      </c>
      <c r="W387" s="68"/>
      <c r="X387" s="68"/>
      <c r="Y387" s="74" t="s">
        <v>3587</v>
      </c>
      <c r="Z387" s="68"/>
    </row>
    <row r="388" spans="1:26" x14ac:dyDescent="0.25">
      <c r="A388" s="66" t="s">
        <v>1224</v>
      </c>
      <c r="B388" s="66" t="s">
        <v>1224</v>
      </c>
      <c r="C388" s="78"/>
      <c r="D388" s="79"/>
      <c r="E388" s="80"/>
      <c r="F388" s="81"/>
      <c r="G388" s="78"/>
      <c r="H388" s="77"/>
      <c r="I388" s="82"/>
      <c r="J388" s="82"/>
      <c r="K388" s="36"/>
      <c r="L388" s="85"/>
      <c r="M388" s="85"/>
      <c r="N388" s="84"/>
      <c r="O388" s="68" t="s">
        <v>179</v>
      </c>
      <c r="P388" s="70">
        <v>42395.370752314811</v>
      </c>
      <c r="Q388" s="68" t="s">
        <v>1726</v>
      </c>
      <c r="R388" s="68"/>
      <c r="S388" s="68"/>
      <c r="T388" s="68" t="s">
        <v>2508</v>
      </c>
      <c r="U388" s="70">
        <v>42395.370752314811</v>
      </c>
      <c r="V388" s="72" t="s">
        <v>2872</v>
      </c>
      <c r="W388" s="68"/>
      <c r="X388" s="68"/>
      <c r="Y388" s="74" t="s">
        <v>3588</v>
      </c>
      <c r="Z388" s="68"/>
    </row>
    <row r="389" spans="1:26" x14ac:dyDescent="0.25">
      <c r="A389" s="66" t="s">
        <v>1225</v>
      </c>
      <c r="B389" s="66" t="s">
        <v>1225</v>
      </c>
      <c r="C389" s="78"/>
      <c r="D389" s="79"/>
      <c r="E389" s="80"/>
      <c r="F389" s="81"/>
      <c r="G389" s="78"/>
      <c r="H389" s="77"/>
      <c r="I389" s="82"/>
      <c r="J389" s="82"/>
      <c r="K389" s="36"/>
      <c r="L389" s="85"/>
      <c r="M389" s="85"/>
      <c r="N389" s="84"/>
      <c r="O389" s="68" t="s">
        <v>179</v>
      </c>
      <c r="P389" s="70">
        <v>42395.492754629631</v>
      </c>
      <c r="Q389" s="68" t="s">
        <v>1727</v>
      </c>
      <c r="R389" s="72" t="s">
        <v>2234</v>
      </c>
      <c r="S389" s="68" t="s">
        <v>2410</v>
      </c>
      <c r="T389" s="68"/>
      <c r="U389" s="70">
        <v>42395.492754629631</v>
      </c>
      <c r="V389" s="72" t="s">
        <v>2873</v>
      </c>
      <c r="W389" s="68"/>
      <c r="X389" s="68"/>
      <c r="Y389" s="74" t="s">
        <v>3589</v>
      </c>
      <c r="Z389" s="68"/>
    </row>
    <row r="390" spans="1:26" x14ac:dyDescent="0.25">
      <c r="A390" s="66" t="s">
        <v>211</v>
      </c>
      <c r="B390" s="66" t="s">
        <v>211</v>
      </c>
      <c r="C390" s="78"/>
      <c r="D390" s="79"/>
      <c r="E390" s="80"/>
      <c r="F390" s="81"/>
      <c r="G390" s="78"/>
      <c r="H390" s="77"/>
      <c r="I390" s="82"/>
      <c r="J390" s="82"/>
      <c r="K390" s="36"/>
      <c r="L390" s="85"/>
      <c r="M390" s="85"/>
      <c r="N390" s="84"/>
      <c r="O390" s="68" t="s">
        <v>179</v>
      </c>
      <c r="P390" s="70">
        <v>42395.532164351855</v>
      </c>
      <c r="Q390" s="68" t="s">
        <v>275</v>
      </c>
      <c r="R390" s="72" t="s">
        <v>325</v>
      </c>
      <c r="S390" s="68" t="s">
        <v>353</v>
      </c>
      <c r="T390" s="68" t="s">
        <v>369</v>
      </c>
      <c r="U390" s="70">
        <v>42395.532164351855</v>
      </c>
      <c r="V390" s="72" t="s">
        <v>400</v>
      </c>
      <c r="W390" s="68"/>
      <c r="X390" s="68"/>
      <c r="Y390" s="74" t="s">
        <v>468</v>
      </c>
      <c r="Z390" s="68"/>
    </row>
    <row r="391" spans="1:26" x14ac:dyDescent="0.25">
      <c r="A391" s="66" t="s">
        <v>1226</v>
      </c>
      <c r="B391" s="66" t="s">
        <v>1226</v>
      </c>
      <c r="C391" s="78"/>
      <c r="D391" s="79"/>
      <c r="E391" s="80"/>
      <c r="F391" s="81"/>
      <c r="G391" s="78"/>
      <c r="H391" s="77"/>
      <c r="I391" s="82"/>
      <c r="J391" s="82"/>
      <c r="K391" s="36"/>
      <c r="L391" s="85"/>
      <c r="M391" s="85"/>
      <c r="N391" s="84"/>
      <c r="O391" s="68" t="s">
        <v>179</v>
      </c>
      <c r="P391" s="70">
        <v>42395.535405092596</v>
      </c>
      <c r="Q391" s="68" t="s">
        <v>1728</v>
      </c>
      <c r="R391" s="68"/>
      <c r="S391" s="68"/>
      <c r="T391" s="68"/>
      <c r="U391" s="70">
        <v>42395.535405092596</v>
      </c>
      <c r="V391" s="72" t="s">
        <v>2874</v>
      </c>
      <c r="W391" s="68"/>
      <c r="X391" s="68"/>
      <c r="Y391" s="74" t="s">
        <v>3590</v>
      </c>
      <c r="Z391" s="68"/>
    </row>
    <row r="392" spans="1:26" x14ac:dyDescent="0.25">
      <c r="A392" s="66" t="s">
        <v>1227</v>
      </c>
      <c r="B392" s="66" t="s">
        <v>1227</v>
      </c>
      <c r="C392" s="78"/>
      <c r="D392" s="79"/>
      <c r="E392" s="80"/>
      <c r="F392" s="81"/>
      <c r="G392" s="78"/>
      <c r="H392" s="77"/>
      <c r="I392" s="82"/>
      <c r="J392" s="82"/>
      <c r="K392" s="36"/>
      <c r="L392" s="85"/>
      <c r="M392" s="85"/>
      <c r="N392" s="84"/>
      <c r="O392" s="68" t="s">
        <v>179</v>
      </c>
      <c r="P392" s="70">
        <v>42395.587557870371</v>
      </c>
      <c r="Q392" s="68" t="s">
        <v>1729</v>
      </c>
      <c r="R392" s="68" t="s">
        <v>2242</v>
      </c>
      <c r="S392" s="68" t="s">
        <v>2415</v>
      </c>
      <c r="T392" s="68" t="s">
        <v>1227</v>
      </c>
      <c r="U392" s="70">
        <v>42395.587557870371</v>
      </c>
      <c r="V392" s="72" t="s">
        <v>2875</v>
      </c>
      <c r="W392" s="68"/>
      <c r="X392" s="68"/>
      <c r="Y392" s="74" t="s">
        <v>3591</v>
      </c>
      <c r="Z392" s="68"/>
    </row>
    <row r="393" spans="1:26" x14ac:dyDescent="0.25">
      <c r="A393" s="66" t="s">
        <v>1228</v>
      </c>
      <c r="B393" s="66" t="s">
        <v>1228</v>
      </c>
      <c r="C393" s="78"/>
      <c r="D393" s="79"/>
      <c r="E393" s="80"/>
      <c r="F393" s="81"/>
      <c r="G393" s="78"/>
      <c r="H393" s="77"/>
      <c r="I393" s="82"/>
      <c r="J393" s="82"/>
      <c r="K393" s="36"/>
      <c r="L393" s="85"/>
      <c r="M393" s="85"/>
      <c r="N393" s="84"/>
      <c r="O393" s="68" t="s">
        <v>179</v>
      </c>
      <c r="P393" s="70">
        <v>42390.143599537034</v>
      </c>
      <c r="Q393" s="68" t="s">
        <v>1730</v>
      </c>
      <c r="R393" s="68"/>
      <c r="S393" s="68"/>
      <c r="T393" s="68"/>
      <c r="U393" s="70">
        <v>42390.143599537034</v>
      </c>
      <c r="V393" s="72" t="s">
        <v>2876</v>
      </c>
      <c r="W393" s="68"/>
      <c r="X393" s="68"/>
      <c r="Y393" s="74" t="s">
        <v>3592</v>
      </c>
      <c r="Z393" s="68"/>
    </row>
    <row r="394" spans="1:26" x14ac:dyDescent="0.25">
      <c r="A394" s="66" t="s">
        <v>1228</v>
      </c>
      <c r="B394" s="66" t="s">
        <v>1228</v>
      </c>
      <c r="C394" s="78"/>
      <c r="D394" s="79"/>
      <c r="E394" s="80"/>
      <c r="F394" s="81"/>
      <c r="G394" s="78"/>
      <c r="H394" s="77"/>
      <c r="I394" s="82"/>
      <c r="J394" s="82"/>
      <c r="K394" s="36"/>
      <c r="L394" s="85"/>
      <c r="M394" s="85"/>
      <c r="N394" s="84"/>
      <c r="O394" s="68" t="s">
        <v>179</v>
      </c>
      <c r="P394" s="70">
        <v>42390.862754629627</v>
      </c>
      <c r="Q394" s="68" t="s">
        <v>1731</v>
      </c>
      <c r="R394" s="68"/>
      <c r="S394" s="68"/>
      <c r="T394" s="68"/>
      <c r="U394" s="70">
        <v>42390.862754629627</v>
      </c>
      <c r="V394" s="72" t="s">
        <v>2877</v>
      </c>
      <c r="W394" s="68"/>
      <c r="X394" s="68"/>
      <c r="Y394" s="74" t="s">
        <v>3593</v>
      </c>
      <c r="Z394" s="68"/>
    </row>
    <row r="395" spans="1:26" x14ac:dyDescent="0.25">
      <c r="A395" s="66" t="s">
        <v>1228</v>
      </c>
      <c r="B395" s="66" t="s">
        <v>1228</v>
      </c>
      <c r="C395" s="78"/>
      <c r="D395" s="79"/>
      <c r="E395" s="80"/>
      <c r="F395" s="81"/>
      <c r="G395" s="78"/>
      <c r="H395" s="77"/>
      <c r="I395" s="82"/>
      <c r="J395" s="82"/>
      <c r="K395" s="36"/>
      <c r="L395" s="85"/>
      <c r="M395" s="85"/>
      <c r="N395" s="84"/>
      <c r="O395" s="68" t="s">
        <v>179</v>
      </c>
      <c r="P395" s="70">
        <v>42391.449143518519</v>
      </c>
      <c r="Q395" s="68" t="s">
        <v>1732</v>
      </c>
      <c r="R395" s="68"/>
      <c r="S395" s="68"/>
      <c r="T395" s="68"/>
      <c r="U395" s="70">
        <v>42391.449143518519</v>
      </c>
      <c r="V395" s="72" t="s">
        <v>2878</v>
      </c>
      <c r="W395" s="68"/>
      <c r="X395" s="68"/>
      <c r="Y395" s="74" t="s">
        <v>3594</v>
      </c>
      <c r="Z395" s="68"/>
    </row>
    <row r="396" spans="1:26" x14ac:dyDescent="0.25">
      <c r="A396" s="66" t="s">
        <v>1228</v>
      </c>
      <c r="B396" s="66" t="s">
        <v>1228</v>
      </c>
      <c r="C396" s="78"/>
      <c r="D396" s="79"/>
      <c r="E396" s="80"/>
      <c r="F396" s="81"/>
      <c r="G396" s="78"/>
      <c r="H396" s="77"/>
      <c r="I396" s="82"/>
      <c r="J396" s="82"/>
      <c r="K396" s="36"/>
      <c r="L396" s="85"/>
      <c r="M396" s="85"/>
      <c r="N396" s="84"/>
      <c r="O396" s="68" t="s">
        <v>179</v>
      </c>
      <c r="P396" s="70">
        <v>42391.761400462965</v>
      </c>
      <c r="Q396" s="68" t="s">
        <v>1733</v>
      </c>
      <c r="R396" s="72" t="s">
        <v>2175</v>
      </c>
      <c r="S396" s="68" t="s">
        <v>2390</v>
      </c>
      <c r="T396" s="68" t="s">
        <v>2490</v>
      </c>
      <c r="U396" s="70">
        <v>42391.761400462965</v>
      </c>
      <c r="V396" s="72" t="s">
        <v>2879</v>
      </c>
      <c r="W396" s="68"/>
      <c r="X396" s="68"/>
      <c r="Y396" s="74" t="s">
        <v>3595</v>
      </c>
      <c r="Z396" s="68"/>
    </row>
    <row r="397" spans="1:26" x14ac:dyDescent="0.25">
      <c r="A397" s="66" t="s">
        <v>1228</v>
      </c>
      <c r="B397" s="66" t="s">
        <v>1228</v>
      </c>
      <c r="C397" s="78"/>
      <c r="D397" s="79"/>
      <c r="E397" s="80"/>
      <c r="F397" s="81"/>
      <c r="G397" s="78"/>
      <c r="H397" s="77"/>
      <c r="I397" s="82"/>
      <c r="J397" s="82"/>
      <c r="K397" s="36"/>
      <c r="L397" s="85"/>
      <c r="M397" s="85"/>
      <c r="N397" s="84"/>
      <c r="O397" s="68" t="s">
        <v>179</v>
      </c>
      <c r="P397" s="70">
        <v>42393.431076388886</v>
      </c>
      <c r="Q397" s="68" t="s">
        <v>1734</v>
      </c>
      <c r="R397" s="68"/>
      <c r="S397" s="68"/>
      <c r="T397" s="68"/>
      <c r="U397" s="70">
        <v>42393.431076388886</v>
      </c>
      <c r="V397" s="72" t="s">
        <v>2880</v>
      </c>
      <c r="W397" s="68"/>
      <c r="X397" s="68"/>
      <c r="Y397" s="74" t="s">
        <v>3596</v>
      </c>
      <c r="Z397" s="68"/>
    </row>
    <row r="398" spans="1:26" x14ac:dyDescent="0.25">
      <c r="A398" s="66" t="s">
        <v>1228</v>
      </c>
      <c r="B398" s="66" t="s">
        <v>1228</v>
      </c>
      <c r="C398" s="78"/>
      <c r="D398" s="79"/>
      <c r="E398" s="80"/>
      <c r="F398" s="81"/>
      <c r="G398" s="78"/>
      <c r="H398" s="77"/>
      <c r="I398" s="82"/>
      <c r="J398" s="82"/>
      <c r="K398" s="36"/>
      <c r="L398" s="85"/>
      <c r="M398" s="85"/>
      <c r="N398" s="84"/>
      <c r="O398" s="68" t="s">
        <v>179</v>
      </c>
      <c r="P398" s="70">
        <v>42393.556203703702</v>
      </c>
      <c r="Q398" s="68" t="s">
        <v>1735</v>
      </c>
      <c r="R398" s="68"/>
      <c r="S398" s="68"/>
      <c r="T398" s="68"/>
      <c r="U398" s="70">
        <v>42393.556203703702</v>
      </c>
      <c r="V398" s="72" t="s">
        <v>2881</v>
      </c>
      <c r="W398" s="68"/>
      <c r="X398" s="68"/>
      <c r="Y398" s="74" t="s">
        <v>3597</v>
      </c>
      <c r="Z398" s="68"/>
    </row>
    <row r="399" spans="1:26" x14ac:dyDescent="0.25">
      <c r="A399" s="66" t="s">
        <v>1228</v>
      </c>
      <c r="B399" s="66" t="s">
        <v>1228</v>
      </c>
      <c r="C399" s="78"/>
      <c r="D399" s="79"/>
      <c r="E399" s="80"/>
      <c r="F399" s="81"/>
      <c r="G399" s="78"/>
      <c r="H399" s="77"/>
      <c r="I399" s="82"/>
      <c r="J399" s="82"/>
      <c r="K399" s="36"/>
      <c r="L399" s="85"/>
      <c r="M399" s="85"/>
      <c r="N399" s="84"/>
      <c r="O399" s="68" t="s">
        <v>179</v>
      </c>
      <c r="P399" s="70">
        <v>42393.879236111112</v>
      </c>
      <c r="Q399" s="68" t="s">
        <v>1736</v>
      </c>
      <c r="R399" s="68"/>
      <c r="S399" s="68"/>
      <c r="T399" s="68"/>
      <c r="U399" s="70">
        <v>42393.879236111112</v>
      </c>
      <c r="V399" s="72" t="s">
        <v>2882</v>
      </c>
      <c r="W399" s="68"/>
      <c r="X399" s="68"/>
      <c r="Y399" s="74" t="s">
        <v>3598</v>
      </c>
      <c r="Z399" s="68"/>
    </row>
    <row r="400" spans="1:26" x14ac:dyDescent="0.25">
      <c r="A400" s="66" t="s">
        <v>1228</v>
      </c>
      <c r="B400" s="66" t="s">
        <v>1228</v>
      </c>
      <c r="C400" s="78"/>
      <c r="D400" s="79"/>
      <c r="E400" s="80"/>
      <c r="F400" s="81"/>
      <c r="G400" s="78"/>
      <c r="H400" s="77"/>
      <c r="I400" s="82"/>
      <c r="J400" s="82"/>
      <c r="K400" s="36"/>
      <c r="L400" s="85"/>
      <c r="M400" s="85"/>
      <c r="N400" s="84"/>
      <c r="O400" s="68" t="s">
        <v>179</v>
      </c>
      <c r="P400" s="70">
        <v>42394.754421296297</v>
      </c>
      <c r="Q400" s="68" t="s">
        <v>1737</v>
      </c>
      <c r="R400" s="68"/>
      <c r="S400" s="68"/>
      <c r="T400" s="68"/>
      <c r="U400" s="70">
        <v>42394.754421296297</v>
      </c>
      <c r="V400" s="72" t="s">
        <v>2883</v>
      </c>
      <c r="W400" s="68"/>
      <c r="X400" s="68"/>
      <c r="Y400" s="74" t="s">
        <v>3599</v>
      </c>
      <c r="Z400" s="68"/>
    </row>
    <row r="401" spans="1:26" x14ac:dyDescent="0.25">
      <c r="A401" s="66" t="s">
        <v>1228</v>
      </c>
      <c r="B401" s="66" t="s">
        <v>1228</v>
      </c>
      <c r="C401" s="78"/>
      <c r="D401" s="79"/>
      <c r="E401" s="80"/>
      <c r="F401" s="81"/>
      <c r="G401" s="78"/>
      <c r="H401" s="77"/>
      <c r="I401" s="82"/>
      <c r="J401" s="82"/>
      <c r="K401" s="36"/>
      <c r="L401" s="85"/>
      <c r="M401" s="85"/>
      <c r="N401" s="84"/>
      <c r="O401" s="68" t="s">
        <v>179</v>
      </c>
      <c r="P401" s="70">
        <v>42395.132650462961</v>
      </c>
      <c r="Q401" s="68" t="s">
        <v>1738</v>
      </c>
      <c r="R401" s="68"/>
      <c r="S401" s="68"/>
      <c r="T401" s="68"/>
      <c r="U401" s="70">
        <v>42395.132650462961</v>
      </c>
      <c r="V401" s="72" t="s">
        <v>2884</v>
      </c>
      <c r="W401" s="68"/>
      <c r="X401" s="68"/>
      <c r="Y401" s="74" t="s">
        <v>3600</v>
      </c>
      <c r="Z401" s="68"/>
    </row>
    <row r="402" spans="1:26" x14ac:dyDescent="0.25">
      <c r="A402" s="66" t="s">
        <v>1228</v>
      </c>
      <c r="B402" s="66" t="s">
        <v>1228</v>
      </c>
      <c r="C402" s="78"/>
      <c r="D402" s="79"/>
      <c r="E402" s="80"/>
      <c r="F402" s="81"/>
      <c r="G402" s="78"/>
      <c r="H402" s="77"/>
      <c r="I402" s="82"/>
      <c r="J402" s="82"/>
      <c r="K402" s="36"/>
      <c r="L402" s="85"/>
      <c r="M402" s="85"/>
      <c r="N402" s="84"/>
      <c r="O402" s="68" t="s">
        <v>179</v>
      </c>
      <c r="P402" s="70">
        <v>42395.372245370374</v>
      </c>
      <c r="Q402" s="68" t="s">
        <v>1739</v>
      </c>
      <c r="R402" s="68"/>
      <c r="S402" s="68"/>
      <c r="T402" s="68"/>
      <c r="U402" s="70">
        <v>42395.372245370374</v>
      </c>
      <c r="V402" s="72" t="s">
        <v>2885</v>
      </c>
      <c r="W402" s="68"/>
      <c r="X402" s="68"/>
      <c r="Y402" s="74" t="s">
        <v>3601</v>
      </c>
      <c r="Z402" s="68"/>
    </row>
    <row r="403" spans="1:26" x14ac:dyDescent="0.25">
      <c r="A403" s="66" t="s">
        <v>1228</v>
      </c>
      <c r="B403" s="66" t="s">
        <v>1228</v>
      </c>
      <c r="C403" s="78"/>
      <c r="D403" s="79"/>
      <c r="E403" s="80"/>
      <c r="F403" s="81"/>
      <c r="G403" s="78"/>
      <c r="H403" s="77"/>
      <c r="I403" s="82"/>
      <c r="J403" s="82"/>
      <c r="K403" s="36"/>
      <c r="L403" s="85"/>
      <c r="M403" s="85"/>
      <c r="N403" s="84"/>
      <c r="O403" s="68" t="s">
        <v>179</v>
      </c>
      <c r="P403" s="70">
        <v>42395.507581018515</v>
      </c>
      <c r="Q403" s="68" t="s">
        <v>1740</v>
      </c>
      <c r="R403" s="68"/>
      <c r="S403" s="68"/>
      <c r="T403" s="68"/>
      <c r="U403" s="70">
        <v>42395.507581018515</v>
      </c>
      <c r="V403" s="72" t="s">
        <v>2886</v>
      </c>
      <c r="W403" s="68"/>
      <c r="X403" s="68"/>
      <c r="Y403" s="74" t="s">
        <v>3602</v>
      </c>
      <c r="Z403" s="68"/>
    </row>
    <row r="404" spans="1:26" x14ac:dyDescent="0.25">
      <c r="A404" s="66" t="s">
        <v>1228</v>
      </c>
      <c r="B404" s="66" t="s">
        <v>1228</v>
      </c>
      <c r="C404" s="78"/>
      <c r="D404" s="79"/>
      <c r="E404" s="80"/>
      <c r="F404" s="81"/>
      <c r="G404" s="78"/>
      <c r="H404" s="77"/>
      <c r="I404" s="82"/>
      <c r="J404" s="82"/>
      <c r="K404" s="36"/>
      <c r="L404" s="85"/>
      <c r="M404" s="85"/>
      <c r="N404" s="84"/>
      <c r="O404" s="68" t="s">
        <v>179</v>
      </c>
      <c r="P404" s="70">
        <v>42395.601319444446</v>
      </c>
      <c r="Q404" s="68" t="s">
        <v>1741</v>
      </c>
      <c r="R404" s="68"/>
      <c r="S404" s="68"/>
      <c r="T404" s="68"/>
      <c r="U404" s="70">
        <v>42395.601319444446</v>
      </c>
      <c r="V404" s="72" t="s">
        <v>2887</v>
      </c>
      <c r="W404" s="68"/>
      <c r="X404" s="68"/>
      <c r="Y404" s="74" t="s">
        <v>3603</v>
      </c>
      <c r="Z404" s="68"/>
    </row>
    <row r="405" spans="1:26" x14ac:dyDescent="0.25">
      <c r="A405" s="66" t="s">
        <v>212</v>
      </c>
      <c r="B405" s="66" t="s">
        <v>220</v>
      </c>
      <c r="C405" s="78"/>
      <c r="D405" s="79"/>
      <c r="E405" s="80"/>
      <c r="F405" s="81"/>
      <c r="G405" s="78"/>
      <c r="H405" s="77"/>
      <c r="I405" s="82"/>
      <c r="J405" s="82"/>
      <c r="K405" s="36"/>
      <c r="L405" s="85"/>
      <c r="M405" s="85"/>
      <c r="N405" s="84"/>
      <c r="O405" s="68" t="s">
        <v>250</v>
      </c>
      <c r="P405" s="70">
        <v>42395.652349537035</v>
      </c>
      <c r="Q405" s="68" t="s">
        <v>276</v>
      </c>
      <c r="R405" s="72" t="s">
        <v>326</v>
      </c>
      <c r="S405" s="68" t="s">
        <v>344</v>
      </c>
      <c r="T405" s="68" t="s">
        <v>370</v>
      </c>
      <c r="U405" s="70">
        <v>42395.652349537035</v>
      </c>
      <c r="V405" s="72" t="s">
        <v>401</v>
      </c>
      <c r="W405" s="68"/>
      <c r="X405" s="68"/>
      <c r="Y405" s="74" t="s">
        <v>469</v>
      </c>
      <c r="Z405" s="68"/>
    </row>
    <row r="406" spans="1:26" x14ac:dyDescent="0.25">
      <c r="A406" s="66" t="s">
        <v>1229</v>
      </c>
      <c r="B406" s="66" t="s">
        <v>1229</v>
      </c>
      <c r="C406" s="78"/>
      <c r="D406" s="79"/>
      <c r="E406" s="80"/>
      <c r="F406" s="81"/>
      <c r="G406" s="78"/>
      <c r="H406" s="77"/>
      <c r="I406" s="82"/>
      <c r="J406" s="82"/>
      <c r="K406" s="36"/>
      <c r="L406" s="85"/>
      <c r="M406" s="85"/>
      <c r="N406" s="84"/>
      <c r="O406" s="68" t="s">
        <v>179</v>
      </c>
      <c r="P406" s="70">
        <v>42395.654120370367</v>
      </c>
      <c r="Q406" s="68" t="s">
        <v>1742</v>
      </c>
      <c r="R406" s="68"/>
      <c r="S406" s="68"/>
      <c r="T406" s="68"/>
      <c r="U406" s="70">
        <v>42395.654120370367</v>
      </c>
      <c r="V406" s="72" t="s">
        <v>2888</v>
      </c>
      <c r="W406" s="68"/>
      <c r="X406" s="68"/>
      <c r="Y406" s="74" t="s">
        <v>3604</v>
      </c>
      <c r="Z406" s="68"/>
    </row>
    <row r="407" spans="1:26" x14ac:dyDescent="0.25">
      <c r="A407" s="66" t="s">
        <v>1230</v>
      </c>
      <c r="B407" s="66" t="s">
        <v>1389</v>
      </c>
      <c r="C407" s="78"/>
      <c r="D407" s="79"/>
      <c r="E407" s="80"/>
      <c r="F407" s="81"/>
      <c r="G407" s="78"/>
      <c r="H407" s="77"/>
      <c r="I407" s="82"/>
      <c r="J407" s="82"/>
      <c r="K407" s="36"/>
      <c r="L407" s="85"/>
      <c r="M407" s="85"/>
      <c r="N407" s="84"/>
      <c r="O407" s="68" t="s">
        <v>250</v>
      </c>
      <c r="P407" s="70">
        <v>42395.657997685186</v>
      </c>
      <c r="Q407" s="68" t="s">
        <v>1743</v>
      </c>
      <c r="R407" s="68"/>
      <c r="S407" s="68"/>
      <c r="T407" s="68" t="s">
        <v>2509</v>
      </c>
      <c r="U407" s="70">
        <v>42395.657997685186</v>
      </c>
      <c r="V407" s="72" t="s">
        <v>2889</v>
      </c>
      <c r="W407" s="68"/>
      <c r="X407" s="68"/>
      <c r="Y407" s="74" t="s">
        <v>3605</v>
      </c>
      <c r="Z407" s="68"/>
    </row>
    <row r="408" spans="1:26" x14ac:dyDescent="0.25">
      <c r="A408" s="66" t="s">
        <v>1231</v>
      </c>
      <c r="B408" s="66" t="s">
        <v>1389</v>
      </c>
      <c r="C408" s="78"/>
      <c r="D408" s="79"/>
      <c r="E408" s="80"/>
      <c r="F408" s="81"/>
      <c r="G408" s="78"/>
      <c r="H408" s="77"/>
      <c r="I408" s="82"/>
      <c r="J408" s="82"/>
      <c r="K408" s="36"/>
      <c r="L408" s="85"/>
      <c r="M408" s="85"/>
      <c r="N408" s="84"/>
      <c r="O408" s="68" t="s">
        <v>250</v>
      </c>
      <c r="P408" s="70">
        <v>42395.659004629626</v>
      </c>
      <c r="Q408" s="68" t="s">
        <v>1744</v>
      </c>
      <c r="R408" s="68"/>
      <c r="S408" s="68"/>
      <c r="T408" s="68" t="s">
        <v>2509</v>
      </c>
      <c r="U408" s="70">
        <v>42395.659004629626</v>
      </c>
      <c r="V408" s="72" t="s">
        <v>2890</v>
      </c>
      <c r="W408" s="68"/>
      <c r="X408" s="68"/>
      <c r="Y408" s="74" t="s">
        <v>3606</v>
      </c>
      <c r="Z408" s="68"/>
    </row>
    <row r="409" spans="1:26" x14ac:dyDescent="0.25">
      <c r="A409" s="66" t="s">
        <v>1232</v>
      </c>
      <c r="B409" s="66" t="s">
        <v>1389</v>
      </c>
      <c r="C409" s="78"/>
      <c r="D409" s="79"/>
      <c r="E409" s="80"/>
      <c r="F409" s="81"/>
      <c r="G409" s="78"/>
      <c r="H409" s="77"/>
      <c r="I409" s="82"/>
      <c r="J409" s="82"/>
      <c r="K409" s="36"/>
      <c r="L409" s="85"/>
      <c r="M409" s="85"/>
      <c r="N409" s="84"/>
      <c r="O409" s="68" t="s">
        <v>250</v>
      </c>
      <c r="P409" s="70">
        <v>42395.669895833336</v>
      </c>
      <c r="Q409" s="68" t="s">
        <v>1744</v>
      </c>
      <c r="R409" s="68"/>
      <c r="S409" s="68"/>
      <c r="T409" s="68" t="s">
        <v>2509</v>
      </c>
      <c r="U409" s="70">
        <v>42395.669895833336</v>
      </c>
      <c r="V409" s="72" t="s">
        <v>2891</v>
      </c>
      <c r="W409" s="68"/>
      <c r="X409" s="68"/>
      <c r="Y409" s="74" t="s">
        <v>3607</v>
      </c>
      <c r="Z409" s="68"/>
    </row>
    <row r="410" spans="1:26" x14ac:dyDescent="0.25">
      <c r="A410" s="66" t="s">
        <v>1230</v>
      </c>
      <c r="B410" s="66" t="s">
        <v>1390</v>
      </c>
      <c r="C410" s="78"/>
      <c r="D410" s="79"/>
      <c r="E410" s="80"/>
      <c r="F410" s="81"/>
      <c r="G410" s="78"/>
      <c r="H410" s="77"/>
      <c r="I410" s="82"/>
      <c r="J410" s="82"/>
      <c r="K410" s="36"/>
      <c r="L410" s="85"/>
      <c r="M410" s="85"/>
      <c r="N410" s="84"/>
      <c r="O410" s="68" t="s">
        <v>250</v>
      </c>
      <c r="P410" s="70">
        <v>42395.657997685186</v>
      </c>
      <c r="Q410" s="68" t="s">
        <v>1743</v>
      </c>
      <c r="R410" s="68"/>
      <c r="S410" s="68"/>
      <c r="T410" s="68" t="s">
        <v>2509</v>
      </c>
      <c r="U410" s="70">
        <v>42395.657997685186</v>
      </c>
      <c r="V410" s="72" t="s">
        <v>2889</v>
      </c>
      <c r="W410" s="68"/>
      <c r="X410" s="68"/>
      <c r="Y410" s="74" t="s">
        <v>3605</v>
      </c>
      <c r="Z410" s="68"/>
    </row>
    <row r="411" spans="1:26" x14ac:dyDescent="0.25">
      <c r="A411" s="66" t="s">
        <v>1231</v>
      </c>
      <c r="B411" s="66" t="s">
        <v>1390</v>
      </c>
      <c r="C411" s="78"/>
      <c r="D411" s="79"/>
      <c r="E411" s="80"/>
      <c r="F411" s="81"/>
      <c r="G411" s="78"/>
      <c r="H411" s="77"/>
      <c r="I411" s="82"/>
      <c r="J411" s="82"/>
      <c r="K411" s="36"/>
      <c r="L411" s="85"/>
      <c r="M411" s="85"/>
      <c r="N411" s="84"/>
      <c r="O411" s="68" t="s">
        <v>250</v>
      </c>
      <c r="P411" s="70">
        <v>42395.659004629626</v>
      </c>
      <c r="Q411" s="68" t="s">
        <v>1744</v>
      </c>
      <c r="R411" s="68"/>
      <c r="S411" s="68"/>
      <c r="T411" s="68" t="s">
        <v>2509</v>
      </c>
      <c r="U411" s="70">
        <v>42395.659004629626</v>
      </c>
      <c r="V411" s="72" t="s">
        <v>2890</v>
      </c>
      <c r="W411" s="68"/>
      <c r="X411" s="68"/>
      <c r="Y411" s="74" t="s">
        <v>3606</v>
      </c>
      <c r="Z411" s="68"/>
    </row>
    <row r="412" spans="1:26" x14ac:dyDescent="0.25">
      <c r="A412" s="66" t="s">
        <v>1232</v>
      </c>
      <c r="B412" s="66" t="s">
        <v>1390</v>
      </c>
      <c r="C412" s="78"/>
      <c r="D412" s="79"/>
      <c r="E412" s="80"/>
      <c r="F412" s="81"/>
      <c r="G412" s="78"/>
      <c r="H412" s="77"/>
      <c r="I412" s="82"/>
      <c r="J412" s="82"/>
      <c r="K412" s="36"/>
      <c r="L412" s="85"/>
      <c r="M412" s="85"/>
      <c r="N412" s="84"/>
      <c r="O412" s="68" t="s">
        <v>250</v>
      </c>
      <c r="P412" s="70">
        <v>42395.669895833336</v>
      </c>
      <c r="Q412" s="68" t="s">
        <v>1744</v>
      </c>
      <c r="R412" s="68"/>
      <c r="S412" s="68"/>
      <c r="T412" s="68" t="s">
        <v>2509</v>
      </c>
      <c r="U412" s="70">
        <v>42395.669895833336</v>
      </c>
      <c r="V412" s="72" t="s">
        <v>2891</v>
      </c>
      <c r="W412" s="68"/>
      <c r="X412" s="68"/>
      <c r="Y412" s="74" t="s">
        <v>3607</v>
      </c>
      <c r="Z412" s="68"/>
    </row>
    <row r="413" spans="1:26" x14ac:dyDescent="0.25">
      <c r="A413" s="66" t="s">
        <v>1230</v>
      </c>
      <c r="B413" s="66" t="s">
        <v>1391</v>
      </c>
      <c r="C413" s="78"/>
      <c r="D413" s="79"/>
      <c r="E413" s="80"/>
      <c r="F413" s="81"/>
      <c r="G413" s="78"/>
      <c r="H413" s="77"/>
      <c r="I413" s="82"/>
      <c r="J413" s="82"/>
      <c r="K413" s="36"/>
      <c r="L413" s="85"/>
      <c r="M413" s="85"/>
      <c r="N413" s="84"/>
      <c r="O413" s="68" t="s">
        <v>250</v>
      </c>
      <c r="P413" s="70">
        <v>42395.657997685186</v>
      </c>
      <c r="Q413" s="68" t="s">
        <v>1743</v>
      </c>
      <c r="R413" s="68"/>
      <c r="S413" s="68"/>
      <c r="T413" s="68" t="s">
        <v>2509</v>
      </c>
      <c r="U413" s="70">
        <v>42395.657997685186</v>
      </c>
      <c r="V413" s="72" t="s">
        <v>2889</v>
      </c>
      <c r="W413" s="68"/>
      <c r="X413" s="68"/>
      <c r="Y413" s="74" t="s">
        <v>3605</v>
      </c>
      <c r="Z413" s="68"/>
    </row>
    <row r="414" spans="1:26" x14ac:dyDescent="0.25">
      <c r="A414" s="66" t="s">
        <v>1231</v>
      </c>
      <c r="B414" s="66" t="s">
        <v>1391</v>
      </c>
      <c r="C414" s="78"/>
      <c r="D414" s="79"/>
      <c r="E414" s="80"/>
      <c r="F414" s="81"/>
      <c r="G414" s="78"/>
      <c r="H414" s="77"/>
      <c r="I414" s="82"/>
      <c r="J414" s="82"/>
      <c r="K414" s="36"/>
      <c r="L414" s="85"/>
      <c r="M414" s="85"/>
      <c r="N414" s="84"/>
      <c r="O414" s="68" t="s">
        <v>250</v>
      </c>
      <c r="P414" s="70">
        <v>42395.659004629626</v>
      </c>
      <c r="Q414" s="68" t="s">
        <v>1744</v>
      </c>
      <c r="R414" s="68"/>
      <c r="S414" s="68"/>
      <c r="T414" s="68" t="s">
        <v>2509</v>
      </c>
      <c r="U414" s="70">
        <v>42395.659004629626</v>
      </c>
      <c r="V414" s="72" t="s">
        <v>2890</v>
      </c>
      <c r="W414" s="68"/>
      <c r="X414" s="68"/>
      <c r="Y414" s="74" t="s">
        <v>3606</v>
      </c>
      <c r="Z414" s="68"/>
    </row>
    <row r="415" spans="1:26" x14ac:dyDescent="0.25">
      <c r="A415" s="66" t="s">
        <v>1232</v>
      </c>
      <c r="B415" s="66" t="s">
        <v>1391</v>
      </c>
      <c r="C415" s="78"/>
      <c r="D415" s="79"/>
      <c r="E415" s="80"/>
      <c r="F415" s="81"/>
      <c r="G415" s="78"/>
      <c r="H415" s="77"/>
      <c r="I415" s="82"/>
      <c r="J415" s="82"/>
      <c r="K415" s="36"/>
      <c r="L415" s="85"/>
      <c r="M415" s="85"/>
      <c r="N415" s="84"/>
      <c r="O415" s="68" t="s">
        <v>250</v>
      </c>
      <c r="P415" s="70">
        <v>42395.669895833336</v>
      </c>
      <c r="Q415" s="68" t="s">
        <v>1744</v>
      </c>
      <c r="R415" s="68"/>
      <c r="S415" s="68"/>
      <c r="T415" s="68" t="s">
        <v>2509</v>
      </c>
      <c r="U415" s="70">
        <v>42395.669895833336</v>
      </c>
      <c r="V415" s="72" t="s">
        <v>2891</v>
      </c>
      <c r="W415" s="68"/>
      <c r="X415" s="68"/>
      <c r="Y415" s="74" t="s">
        <v>3607</v>
      </c>
      <c r="Z415" s="68"/>
    </row>
    <row r="416" spans="1:26" x14ac:dyDescent="0.25">
      <c r="A416" s="66" t="s">
        <v>1230</v>
      </c>
      <c r="B416" s="66" t="s">
        <v>1231</v>
      </c>
      <c r="C416" s="78"/>
      <c r="D416" s="79"/>
      <c r="E416" s="80"/>
      <c r="F416" s="81"/>
      <c r="G416" s="78"/>
      <c r="H416" s="77"/>
      <c r="I416" s="82"/>
      <c r="J416" s="82"/>
      <c r="K416" s="36"/>
      <c r="L416" s="85"/>
      <c r="M416" s="85"/>
      <c r="N416" s="84"/>
      <c r="O416" s="68" t="s">
        <v>250</v>
      </c>
      <c r="P416" s="70">
        <v>42395.657997685186</v>
      </c>
      <c r="Q416" s="68" t="s">
        <v>1743</v>
      </c>
      <c r="R416" s="68"/>
      <c r="S416" s="68"/>
      <c r="T416" s="68" t="s">
        <v>2509</v>
      </c>
      <c r="U416" s="70">
        <v>42395.657997685186</v>
      </c>
      <c r="V416" s="72" t="s">
        <v>2889</v>
      </c>
      <c r="W416" s="68"/>
      <c r="X416" s="68"/>
      <c r="Y416" s="74" t="s">
        <v>3605</v>
      </c>
      <c r="Z416" s="68"/>
    </row>
    <row r="417" spans="1:26" x14ac:dyDescent="0.25">
      <c r="A417" s="66" t="s">
        <v>1231</v>
      </c>
      <c r="B417" s="66" t="s">
        <v>1230</v>
      </c>
      <c r="C417" s="78"/>
      <c r="D417" s="79"/>
      <c r="E417" s="80"/>
      <c r="F417" s="81"/>
      <c r="G417" s="78"/>
      <c r="H417" s="77"/>
      <c r="I417" s="82"/>
      <c r="J417" s="82"/>
      <c r="K417" s="36"/>
      <c r="L417" s="85"/>
      <c r="M417" s="85"/>
      <c r="N417" s="84"/>
      <c r="O417" s="68" t="s">
        <v>250</v>
      </c>
      <c r="P417" s="70">
        <v>42395.659004629626</v>
      </c>
      <c r="Q417" s="68" t="s">
        <v>1744</v>
      </c>
      <c r="R417" s="68"/>
      <c r="S417" s="68"/>
      <c r="T417" s="68" t="s">
        <v>2509</v>
      </c>
      <c r="U417" s="70">
        <v>42395.659004629626</v>
      </c>
      <c r="V417" s="72" t="s">
        <v>2890</v>
      </c>
      <c r="W417" s="68"/>
      <c r="X417" s="68"/>
      <c r="Y417" s="74" t="s">
        <v>3606</v>
      </c>
      <c r="Z417" s="68"/>
    </row>
    <row r="418" spans="1:26" x14ac:dyDescent="0.25">
      <c r="A418" s="66" t="s">
        <v>1232</v>
      </c>
      <c r="B418" s="66" t="s">
        <v>1231</v>
      </c>
      <c r="C418" s="78"/>
      <c r="D418" s="79"/>
      <c r="E418" s="80"/>
      <c r="F418" s="81"/>
      <c r="G418" s="78"/>
      <c r="H418" s="77"/>
      <c r="I418" s="82"/>
      <c r="J418" s="82"/>
      <c r="K418" s="36"/>
      <c r="L418" s="85"/>
      <c r="M418" s="85"/>
      <c r="N418" s="84"/>
      <c r="O418" s="68" t="s">
        <v>250</v>
      </c>
      <c r="P418" s="70">
        <v>42395.669895833336</v>
      </c>
      <c r="Q418" s="68" t="s">
        <v>1744</v>
      </c>
      <c r="R418" s="68"/>
      <c r="S418" s="68"/>
      <c r="T418" s="68" t="s">
        <v>2509</v>
      </c>
      <c r="U418" s="70">
        <v>42395.669895833336</v>
      </c>
      <c r="V418" s="72" t="s">
        <v>2891</v>
      </c>
      <c r="W418" s="68"/>
      <c r="X418" s="68"/>
      <c r="Y418" s="74" t="s">
        <v>3607</v>
      </c>
      <c r="Z418" s="68"/>
    </row>
    <row r="419" spans="1:26" x14ac:dyDescent="0.25">
      <c r="A419" s="66" t="s">
        <v>1232</v>
      </c>
      <c r="B419" s="66" t="s">
        <v>1230</v>
      </c>
      <c r="C419" s="78"/>
      <c r="D419" s="79"/>
      <c r="E419" s="80"/>
      <c r="F419" s="81"/>
      <c r="G419" s="78"/>
      <c r="H419" s="77"/>
      <c r="I419" s="82"/>
      <c r="J419" s="82"/>
      <c r="K419" s="36"/>
      <c r="L419" s="85"/>
      <c r="M419" s="85"/>
      <c r="N419" s="84"/>
      <c r="O419" s="68" t="s">
        <v>250</v>
      </c>
      <c r="P419" s="70">
        <v>42395.669895833336</v>
      </c>
      <c r="Q419" s="68" t="s">
        <v>1744</v>
      </c>
      <c r="R419" s="68"/>
      <c r="S419" s="68"/>
      <c r="T419" s="68" t="s">
        <v>2509</v>
      </c>
      <c r="U419" s="70">
        <v>42395.669895833336</v>
      </c>
      <c r="V419" s="72" t="s">
        <v>2891</v>
      </c>
      <c r="W419" s="68"/>
      <c r="X419" s="68"/>
      <c r="Y419" s="74" t="s">
        <v>3607</v>
      </c>
      <c r="Z419" s="68"/>
    </row>
    <row r="420" spans="1:26" x14ac:dyDescent="0.25">
      <c r="A420" s="66" t="s">
        <v>1233</v>
      </c>
      <c r="B420" s="66" t="s">
        <v>1332</v>
      </c>
      <c r="C420" s="78"/>
      <c r="D420" s="79"/>
      <c r="E420" s="80"/>
      <c r="F420" s="81"/>
      <c r="G420" s="78"/>
      <c r="H420" s="77"/>
      <c r="I420" s="82"/>
      <c r="J420" s="82"/>
      <c r="K420" s="36"/>
      <c r="L420" s="85"/>
      <c r="M420" s="85"/>
      <c r="N420" s="84"/>
      <c r="O420" s="68" t="s">
        <v>250</v>
      </c>
      <c r="P420" s="70">
        <v>42395.670231481483</v>
      </c>
      <c r="Q420" s="68" t="s">
        <v>1745</v>
      </c>
      <c r="R420" s="72" t="s">
        <v>2243</v>
      </c>
      <c r="S420" s="68" t="s">
        <v>347</v>
      </c>
      <c r="T420" s="68"/>
      <c r="U420" s="70">
        <v>42395.670231481483</v>
      </c>
      <c r="V420" s="72" t="s">
        <v>2892</v>
      </c>
      <c r="W420" s="68"/>
      <c r="X420" s="68"/>
      <c r="Y420" s="74" t="s">
        <v>3608</v>
      </c>
      <c r="Z420" s="68"/>
    </row>
    <row r="421" spans="1:26" x14ac:dyDescent="0.25">
      <c r="A421" s="66" t="s">
        <v>1234</v>
      </c>
      <c r="B421" s="66" t="s">
        <v>1234</v>
      </c>
      <c r="C421" s="78"/>
      <c r="D421" s="79"/>
      <c r="E421" s="80"/>
      <c r="F421" s="81"/>
      <c r="G421" s="78"/>
      <c r="H421" s="77"/>
      <c r="I421" s="82"/>
      <c r="J421" s="82"/>
      <c r="K421" s="36"/>
      <c r="L421" s="85"/>
      <c r="M421" s="85"/>
      <c r="N421" s="84"/>
      <c r="O421" s="68" t="s">
        <v>179</v>
      </c>
      <c r="P421" s="70">
        <v>42395.675706018519</v>
      </c>
      <c r="Q421" s="68" t="s">
        <v>1746</v>
      </c>
      <c r="R421" s="72" t="s">
        <v>2244</v>
      </c>
      <c r="S421" s="68" t="s">
        <v>2416</v>
      </c>
      <c r="T421" s="68"/>
      <c r="U421" s="70">
        <v>42395.675706018519</v>
      </c>
      <c r="V421" s="72" t="s">
        <v>2893</v>
      </c>
      <c r="W421" s="68"/>
      <c r="X421" s="68"/>
      <c r="Y421" s="74" t="s">
        <v>3609</v>
      </c>
      <c r="Z421" s="68"/>
    </row>
    <row r="422" spans="1:26" x14ac:dyDescent="0.25">
      <c r="A422" s="66" t="s">
        <v>1235</v>
      </c>
      <c r="B422" s="66" t="s">
        <v>1235</v>
      </c>
      <c r="C422" s="78"/>
      <c r="D422" s="79"/>
      <c r="E422" s="80"/>
      <c r="F422" s="81"/>
      <c r="G422" s="78"/>
      <c r="H422" s="77"/>
      <c r="I422" s="82"/>
      <c r="J422" s="82"/>
      <c r="K422" s="36"/>
      <c r="L422" s="85"/>
      <c r="M422" s="85"/>
      <c r="N422" s="84"/>
      <c r="O422" s="68" t="s">
        <v>179</v>
      </c>
      <c r="P422" s="70">
        <v>42395.715196759258</v>
      </c>
      <c r="Q422" s="68" t="s">
        <v>1747</v>
      </c>
      <c r="R422" s="72" t="s">
        <v>2245</v>
      </c>
      <c r="S422" s="68" t="s">
        <v>2417</v>
      </c>
      <c r="T422" s="68"/>
      <c r="U422" s="70">
        <v>42395.715196759258</v>
      </c>
      <c r="V422" s="72" t="s">
        <v>2894</v>
      </c>
      <c r="W422" s="68"/>
      <c r="X422" s="68"/>
      <c r="Y422" s="74" t="s">
        <v>3610</v>
      </c>
      <c r="Z422" s="68"/>
    </row>
    <row r="423" spans="1:26" x14ac:dyDescent="0.25">
      <c r="A423" s="66" t="s">
        <v>1236</v>
      </c>
      <c r="B423" s="66" t="s">
        <v>1236</v>
      </c>
      <c r="C423" s="78"/>
      <c r="D423" s="79"/>
      <c r="E423" s="80"/>
      <c r="F423" s="81"/>
      <c r="G423" s="78"/>
      <c r="H423" s="77"/>
      <c r="I423" s="82"/>
      <c r="J423" s="82"/>
      <c r="K423" s="36"/>
      <c r="L423" s="85"/>
      <c r="M423" s="85"/>
      <c r="N423" s="84"/>
      <c r="O423" s="68" t="s">
        <v>179</v>
      </c>
      <c r="P423" s="70">
        <v>42395.717581018522</v>
      </c>
      <c r="Q423" s="68" t="s">
        <v>1748</v>
      </c>
      <c r="R423" s="72" t="s">
        <v>2246</v>
      </c>
      <c r="S423" s="68" t="s">
        <v>2418</v>
      </c>
      <c r="T423" s="68"/>
      <c r="U423" s="70">
        <v>42395.717581018522</v>
      </c>
      <c r="V423" s="72" t="s">
        <v>2895</v>
      </c>
      <c r="W423" s="68"/>
      <c r="X423" s="68"/>
      <c r="Y423" s="74" t="s">
        <v>3611</v>
      </c>
      <c r="Z423" s="68"/>
    </row>
    <row r="424" spans="1:26" x14ac:dyDescent="0.25">
      <c r="A424" s="66" t="s">
        <v>1237</v>
      </c>
      <c r="B424" s="66" t="s">
        <v>1237</v>
      </c>
      <c r="C424" s="78"/>
      <c r="D424" s="79"/>
      <c r="E424" s="80"/>
      <c r="F424" s="81"/>
      <c r="G424" s="78"/>
      <c r="H424" s="77"/>
      <c r="I424" s="82"/>
      <c r="J424" s="82"/>
      <c r="K424" s="36"/>
      <c r="L424" s="85"/>
      <c r="M424" s="85"/>
      <c r="N424" s="84"/>
      <c r="O424" s="68" t="s">
        <v>179</v>
      </c>
      <c r="P424" s="70">
        <v>42395.754282407404</v>
      </c>
      <c r="Q424" s="68" t="s">
        <v>1749</v>
      </c>
      <c r="R424" s="72" t="s">
        <v>2247</v>
      </c>
      <c r="S424" s="68" t="s">
        <v>2354</v>
      </c>
      <c r="T424" s="68"/>
      <c r="U424" s="70">
        <v>42395.754282407404</v>
      </c>
      <c r="V424" s="72" t="s">
        <v>2896</v>
      </c>
      <c r="W424" s="68"/>
      <c r="X424" s="68"/>
      <c r="Y424" s="74" t="s">
        <v>3612</v>
      </c>
      <c r="Z424" s="68"/>
    </row>
    <row r="425" spans="1:26" x14ac:dyDescent="0.25">
      <c r="A425" s="66" t="s">
        <v>1238</v>
      </c>
      <c r="B425" s="66" t="s">
        <v>1238</v>
      </c>
      <c r="C425" s="78"/>
      <c r="D425" s="79"/>
      <c r="E425" s="80"/>
      <c r="F425" s="81"/>
      <c r="G425" s="78"/>
      <c r="H425" s="77"/>
      <c r="I425" s="82"/>
      <c r="J425" s="82"/>
      <c r="K425" s="36"/>
      <c r="L425" s="85"/>
      <c r="M425" s="85"/>
      <c r="N425" s="84"/>
      <c r="O425" s="68" t="s">
        <v>179</v>
      </c>
      <c r="P425" s="70">
        <v>42395.788032407407</v>
      </c>
      <c r="Q425" s="68" t="s">
        <v>1750</v>
      </c>
      <c r="R425" s="72" t="s">
        <v>2248</v>
      </c>
      <c r="S425" s="68" t="s">
        <v>362</v>
      </c>
      <c r="T425" s="68"/>
      <c r="U425" s="70">
        <v>42395.788032407407</v>
      </c>
      <c r="V425" s="72" t="s">
        <v>2897</v>
      </c>
      <c r="W425" s="68">
        <v>28.54006197</v>
      </c>
      <c r="X425" s="68">
        <v>-81.276877569999996</v>
      </c>
      <c r="Y425" s="74" t="s">
        <v>3613</v>
      </c>
      <c r="Z425" s="68"/>
    </row>
    <row r="426" spans="1:26" x14ac:dyDescent="0.25">
      <c r="A426" s="66" t="s">
        <v>1239</v>
      </c>
      <c r="B426" s="66" t="s">
        <v>1239</v>
      </c>
      <c r="C426" s="78"/>
      <c r="D426" s="79"/>
      <c r="E426" s="80"/>
      <c r="F426" s="81"/>
      <c r="G426" s="78"/>
      <c r="H426" s="77"/>
      <c r="I426" s="82"/>
      <c r="J426" s="82"/>
      <c r="K426" s="36"/>
      <c r="L426" s="85"/>
      <c r="M426" s="85"/>
      <c r="N426" s="84"/>
      <c r="O426" s="68" t="s">
        <v>179</v>
      </c>
      <c r="P426" s="70">
        <v>42388.779247685183</v>
      </c>
      <c r="Q426" s="68" t="s">
        <v>1751</v>
      </c>
      <c r="R426" s="72" t="s">
        <v>2249</v>
      </c>
      <c r="S426" s="68" t="s">
        <v>2364</v>
      </c>
      <c r="T426" s="68" t="s">
        <v>2510</v>
      </c>
      <c r="U426" s="70">
        <v>42388.779247685183</v>
      </c>
      <c r="V426" s="72" t="s">
        <v>2898</v>
      </c>
      <c r="W426" s="68">
        <v>30.546600900000001</v>
      </c>
      <c r="X426" s="68">
        <v>-92.072423700000002</v>
      </c>
      <c r="Y426" s="74" t="s">
        <v>3614</v>
      </c>
      <c r="Z426" s="68"/>
    </row>
    <row r="427" spans="1:26" x14ac:dyDescent="0.25">
      <c r="A427" s="66" t="s">
        <v>1239</v>
      </c>
      <c r="B427" s="66" t="s">
        <v>1239</v>
      </c>
      <c r="C427" s="78"/>
      <c r="D427" s="79"/>
      <c r="E427" s="80"/>
      <c r="F427" s="81"/>
      <c r="G427" s="78"/>
      <c r="H427" s="77"/>
      <c r="I427" s="82"/>
      <c r="J427" s="82"/>
      <c r="K427" s="36"/>
      <c r="L427" s="85"/>
      <c r="M427" s="85"/>
      <c r="N427" s="84"/>
      <c r="O427" s="68" t="s">
        <v>179</v>
      </c>
      <c r="P427" s="70">
        <v>42395.790127314816</v>
      </c>
      <c r="Q427" s="68" t="s">
        <v>1752</v>
      </c>
      <c r="R427" s="72" t="s">
        <v>2249</v>
      </c>
      <c r="S427" s="68" t="s">
        <v>2364</v>
      </c>
      <c r="T427" s="68" t="s">
        <v>2510</v>
      </c>
      <c r="U427" s="70">
        <v>42395.790127314816</v>
      </c>
      <c r="V427" s="72" t="s">
        <v>2899</v>
      </c>
      <c r="W427" s="68">
        <v>30.546600900000001</v>
      </c>
      <c r="X427" s="68">
        <v>-92.072423700000002</v>
      </c>
      <c r="Y427" s="74" t="s">
        <v>3615</v>
      </c>
      <c r="Z427" s="68"/>
    </row>
    <row r="428" spans="1:26" x14ac:dyDescent="0.25">
      <c r="A428" s="66" t="s">
        <v>214</v>
      </c>
      <c r="B428" s="66" t="s">
        <v>214</v>
      </c>
      <c r="C428" s="78"/>
      <c r="D428" s="79"/>
      <c r="E428" s="80"/>
      <c r="F428" s="81"/>
      <c r="G428" s="78"/>
      <c r="H428" s="77"/>
      <c r="I428" s="82"/>
      <c r="J428" s="82"/>
      <c r="K428" s="36"/>
      <c r="L428" s="85"/>
      <c r="M428" s="85"/>
      <c r="N428" s="84"/>
      <c r="O428" s="68" t="s">
        <v>179</v>
      </c>
      <c r="P428" s="70">
        <v>42395.831712962965</v>
      </c>
      <c r="Q428" s="68" t="s">
        <v>278</v>
      </c>
      <c r="R428" s="72" t="s">
        <v>328</v>
      </c>
      <c r="S428" s="68" t="s">
        <v>346</v>
      </c>
      <c r="T428" s="68"/>
      <c r="U428" s="70">
        <v>42395.831712962965</v>
      </c>
      <c r="V428" s="72" t="s">
        <v>405</v>
      </c>
      <c r="W428" s="68"/>
      <c r="X428" s="68"/>
      <c r="Y428" s="74" t="s">
        <v>473</v>
      </c>
      <c r="Z428" s="68"/>
    </row>
    <row r="429" spans="1:26" x14ac:dyDescent="0.25">
      <c r="A429" s="66" t="s">
        <v>1240</v>
      </c>
      <c r="B429" s="66" t="s">
        <v>1240</v>
      </c>
      <c r="C429" s="78"/>
      <c r="D429" s="79"/>
      <c r="E429" s="80"/>
      <c r="F429" s="81"/>
      <c r="G429" s="78"/>
      <c r="H429" s="77"/>
      <c r="I429" s="82"/>
      <c r="J429" s="82"/>
      <c r="K429" s="36"/>
      <c r="L429" s="85"/>
      <c r="M429" s="85"/>
      <c r="N429" s="84"/>
      <c r="O429" s="68" t="s">
        <v>179</v>
      </c>
      <c r="P429" s="70">
        <v>42395.83221064815</v>
      </c>
      <c r="Q429" s="68" t="s">
        <v>1753</v>
      </c>
      <c r="R429" s="72" t="s">
        <v>2250</v>
      </c>
      <c r="S429" s="68" t="s">
        <v>347</v>
      </c>
      <c r="T429" s="68" t="s">
        <v>2511</v>
      </c>
      <c r="U429" s="70">
        <v>42395.83221064815</v>
      </c>
      <c r="V429" s="72" t="s">
        <v>2900</v>
      </c>
      <c r="W429" s="68"/>
      <c r="X429" s="68"/>
      <c r="Y429" s="74" t="s">
        <v>3616</v>
      </c>
      <c r="Z429" s="68"/>
    </row>
    <row r="430" spans="1:26" x14ac:dyDescent="0.25">
      <c r="A430" s="66" t="s">
        <v>1241</v>
      </c>
      <c r="B430" s="66" t="s">
        <v>226</v>
      </c>
      <c r="C430" s="78"/>
      <c r="D430" s="79"/>
      <c r="E430" s="80"/>
      <c r="F430" s="81"/>
      <c r="G430" s="78"/>
      <c r="H430" s="77"/>
      <c r="I430" s="82"/>
      <c r="J430" s="82"/>
      <c r="K430" s="36"/>
      <c r="L430" s="85"/>
      <c r="M430" s="85"/>
      <c r="N430" s="84"/>
      <c r="O430" s="68" t="s">
        <v>250</v>
      </c>
      <c r="P430" s="70">
        <v>42395.850069444445</v>
      </c>
      <c r="Q430" s="68" t="s">
        <v>1754</v>
      </c>
      <c r="R430" s="72" t="s">
        <v>2251</v>
      </c>
      <c r="S430" s="68" t="s">
        <v>359</v>
      </c>
      <c r="T430" s="68" t="s">
        <v>2512</v>
      </c>
      <c r="U430" s="70">
        <v>42395.850069444445</v>
      </c>
      <c r="V430" s="72" t="s">
        <v>2901</v>
      </c>
      <c r="W430" s="68"/>
      <c r="X430" s="68"/>
      <c r="Y430" s="74" t="s">
        <v>3617</v>
      </c>
      <c r="Z430" s="68"/>
    </row>
    <row r="431" spans="1:26" x14ac:dyDescent="0.25">
      <c r="A431" s="66" t="s">
        <v>1242</v>
      </c>
      <c r="B431" s="66" t="s">
        <v>1242</v>
      </c>
      <c r="C431" s="78"/>
      <c r="D431" s="79"/>
      <c r="E431" s="80"/>
      <c r="F431" s="81"/>
      <c r="G431" s="78"/>
      <c r="H431" s="77"/>
      <c r="I431" s="82"/>
      <c r="J431" s="82"/>
      <c r="K431" s="36"/>
      <c r="L431" s="85"/>
      <c r="M431" s="85"/>
      <c r="N431" s="84"/>
      <c r="O431" s="68" t="s">
        <v>179</v>
      </c>
      <c r="P431" s="70">
        <v>42395.854629629626</v>
      </c>
      <c r="Q431" s="68" t="s">
        <v>1755</v>
      </c>
      <c r="R431" s="72" t="s">
        <v>2252</v>
      </c>
      <c r="S431" s="68" t="s">
        <v>2373</v>
      </c>
      <c r="T431" s="68"/>
      <c r="U431" s="70">
        <v>42395.854629629626</v>
      </c>
      <c r="V431" s="72" t="s">
        <v>2902</v>
      </c>
      <c r="W431" s="68"/>
      <c r="X431" s="68"/>
      <c r="Y431" s="74" t="s">
        <v>3618</v>
      </c>
      <c r="Z431" s="68"/>
    </row>
    <row r="432" spans="1:26" x14ac:dyDescent="0.25">
      <c r="A432" s="66" t="s">
        <v>1243</v>
      </c>
      <c r="B432" s="66" t="s">
        <v>1243</v>
      </c>
      <c r="C432" s="78"/>
      <c r="D432" s="79"/>
      <c r="E432" s="80"/>
      <c r="F432" s="81"/>
      <c r="G432" s="78"/>
      <c r="H432" s="77"/>
      <c r="I432" s="82"/>
      <c r="J432" s="82"/>
      <c r="K432" s="36"/>
      <c r="L432" s="85"/>
      <c r="M432" s="85"/>
      <c r="N432" s="84"/>
      <c r="O432" s="68" t="s">
        <v>179</v>
      </c>
      <c r="P432" s="70">
        <v>42395.855486111112</v>
      </c>
      <c r="Q432" s="68" t="s">
        <v>1756</v>
      </c>
      <c r="R432" s="72" t="s">
        <v>2253</v>
      </c>
      <c r="S432" s="68" t="s">
        <v>359</v>
      </c>
      <c r="T432" s="68"/>
      <c r="U432" s="70">
        <v>42395.855486111112</v>
      </c>
      <c r="V432" s="72" t="s">
        <v>2903</v>
      </c>
      <c r="W432" s="68"/>
      <c r="X432" s="68"/>
      <c r="Y432" s="74" t="s">
        <v>3619</v>
      </c>
      <c r="Z432" s="68"/>
    </row>
    <row r="433" spans="1:26" x14ac:dyDescent="0.25">
      <c r="A433" s="66" t="s">
        <v>1244</v>
      </c>
      <c r="B433" s="66" t="s">
        <v>1244</v>
      </c>
      <c r="C433" s="78"/>
      <c r="D433" s="79"/>
      <c r="E433" s="80"/>
      <c r="F433" s="81"/>
      <c r="G433" s="78"/>
      <c r="H433" s="77"/>
      <c r="I433" s="82"/>
      <c r="J433" s="82"/>
      <c r="K433" s="36"/>
      <c r="L433" s="85"/>
      <c r="M433" s="85"/>
      <c r="N433" s="84"/>
      <c r="O433" s="68" t="s">
        <v>179</v>
      </c>
      <c r="P433" s="70">
        <v>42395.843518518515</v>
      </c>
      <c r="Q433" s="68" t="s">
        <v>1757</v>
      </c>
      <c r="R433" s="68" t="s">
        <v>2254</v>
      </c>
      <c r="S433" s="68" t="s">
        <v>2419</v>
      </c>
      <c r="T433" s="68" t="s">
        <v>2512</v>
      </c>
      <c r="U433" s="70">
        <v>42395.843518518515</v>
      </c>
      <c r="V433" s="72" t="s">
        <v>2904</v>
      </c>
      <c r="W433" s="68"/>
      <c r="X433" s="68"/>
      <c r="Y433" s="74" t="s">
        <v>3620</v>
      </c>
      <c r="Z433" s="68"/>
    </row>
    <row r="434" spans="1:26" x14ac:dyDescent="0.25">
      <c r="A434" s="66" t="s">
        <v>1244</v>
      </c>
      <c r="B434" s="66" t="s">
        <v>1244</v>
      </c>
      <c r="C434" s="78"/>
      <c r="D434" s="79"/>
      <c r="E434" s="80"/>
      <c r="F434" s="81"/>
      <c r="G434" s="78"/>
      <c r="H434" s="77"/>
      <c r="I434" s="82"/>
      <c r="J434" s="82"/>
      <c r="K434" s="36"/>
      <c r="L434" s="85"/>
      <c r="M434" s="85"/>
      <c r="N434" s="84"/>
      <c r="O434" s="68" t="s">
        <v>179</v>
      </c>
      <c r="P434" s="70">
        <v>42395.856319444443</v>
      </c>
      <c r="Q434" s="68" t="s">
        <v>1758</v>
      </c>
      <c r="R434" s="68" t="s">
        <v>2255</v>
      </c>
      <c r="S434" s="68" t="s">
        <v>2419</v>
      </c>
      <c r="T434" s="68"/>
      <c r="U434" s="70">
        <v>42395.856319444443</v>
      </c>
      <c r="V434" s="72" t="s">
        <v>2905</v>
      </c>
      <c r="W434" s="68"/>
      <c r="X434" s="68"/>
      <c r="Y434" s="74" t="s">
        <v>3621</v>
      </c>
      <c r="Z434" s="68"/>
    </row>
    <row r="435" spans="1:26" x14ac:dyDescent="0.25">
      <c r="A435" s="66" t="s">
        <v>1245</v>
      </c>
      <c r="B435" s="66" t="s">
        <v>1392</v>
      </c>
      <c r="C435" s="78"/>
      <c r="D435" s="79"/>
      <c r="E435" s="80"/>
      <c r="F435" s="81"/>
      <c r="G435" s="78"/>
      <c r="H435" s="77"/>
      <c r="I435" s="82"/>
      <c r="J435" s="82"/>
      <c r="K435" s="36"/>
      <c r="L435" s="85"/>
      <c r="M435" s="85"/>
      <c r="N435" s="84"/>
      <c r="O435" s="68" t="s">
        <v>251</v>
      </c>
      <c r="P435" s="70">
        <v>42395.893333333333</v>
      </c>
      <c r="Q435" s="68" t="s">
        <v>1759</v>
      </c>
      <c r="R435" s="68"/>
      <c r="S435" s="68"/>
      <c r="T435" s="68"/>
      <c r="U435" s="70">
        <v>42395.893333333333</v>
      </c>
      <c r="V435" s="72" t="s">
        <v>2906</v>
      </c>
      <c r="W435" s="68"/>
      <c r="X435" s="68"/>
      <c r="Y435" s="74" t="s">
        <v>3622</v>
      </c>
      <c r="Z435" s="68"/>
    </row>
    <row r="436" spans="1:26" x14ac:dyDescent="0.25">
      <c r="A436" s="66" t="s">
        <v>215</v>
      </c>
      <c r="B436" s="66" t="s">
        <v>215</v>
      </c>
      <c r="C436" s="78"/>
      <c r="D436" s="79"/>
      <c r="E436" s="80"/>
      <c r="F436" s="81"/>
      <c r="G436" s="78"/>
      <c r="H436" s="77"/>
      <c r="I436" s="82"/>
      <c r="J436" s="82"/>
      <c r="K436" s="36"/>
      <c r="L436" s="85"/>
      <c r="M436" s="85"/>
      <c r="N436" s="84"/>
      <c r="O436" s="68" t="s">
        <v>179</v>
      </c>
      <c r="P436" s="70">
        <v>42395.932916666665</v>
      </c>
      <c r="Q436" s="68" t="s">
        <v>279</v>
      </c>
      <c r="R436" s="68"/>
      <c r="S436" s="68"/>
      <c r="T436" s="68" t="s">
        <v>372</v>
      </c>
      <c r="U436" s="70">
        <v>42395.932916666665</v>
      </c>
      <c r="V436" s="72" t="s">
        <v>406</v>
      </c>
      <c r="W436" s="68"/>
      <c r="X436" s="68"/>
      <c r="Y436" s="74" t="s">
        <v>474</v>
      </c>
      <c r="Z436" s="68"/>
    </row>
    <row r="437" spans="1:26" x14ac:dyDescent="0.25">
      <c r="A437" s="66" t="s">
        <v>1246</v>
      </c>
      <c r="B437" s="66" t="s">
        <v>245</v>
      </c>
      <c r="C437" s="78"/>
      <c r="D437" s="79"/>
      <c r="E437" s="80"/>
      <c r="F437" s="81"/>
      <c r="G437" s="78"/>
      <c r="H437" s="77"/>
      <c r="I437" s="82"/>
      <c r="J437" s="82"/>
      <c r="K437" s="36"/>
      <c r="L437" s="85"/>
      <c r="M437" s="85"/>
      <c r="N437" s="84"/>
      <c r="O437" s="68" t="s">
        <v>250</v>
      </c>
      <c r="P437" s="70">
        <v>42395.942731481482</v>
      </c>
      <c r="Q437" s="68" t="s">
        <v>1760</v>
      </c>
      <c r="R437" s="68"/>
      <c r="S437" s="68"/>
      <c r="T437" s="68"/>
      <c r="U437" s="70">
        <v>42395.942731481482</v>
      </c>
      <c r="V437" s="72" t="s">
        <v>2907</v>
      </c>
      <c r="W437" s="68"/>
      <c r="X437" s="68"/>
      <c r="Y437" s="74" t="s">
        <v>3623</v>
      </c>
      <c r="Z437" s="68"/>
    </row>
    <row r="438" spans="1:26" x14ac:dyDescent="0.25">
      <c r="A438" s="66" t="s">
        <v>1247</v>
      </c>
      <c r="B438" s="66" t="s">
        <v>1247</v>
      </c>
      <c r="C438" s="78"/>
      <c r="D438" s="79"/>
      <c r="E438" s="80"/>
      <c r="F438" s="81"/>
      <c r="G438" s="78"/>
      <c r="H438" s="77"/>
      <c r="I438" s="82"/>
      <c r="J438" s="82"/>
      <c r="K438" s="36"/>
      <c r="L438" s="85"/>
      <c r="M438" s="85"/>
      <c r="N438" s="84"/>
      <c r="O438" s="68" t="s">
        <v>179</v>
      </c>
      <c r="P438" s="70">
        <v>42390.991550925923</v>
      </c>
      <c r="Q438" s="68" t="s">
        <v>1761</v>
      </c>
      <c r="R438" s="72" t="s">
        <v>2256</v>
      </c>
      <c r="S438" s="68" t="s">
        <v>2420</v>
      </c>
      <c r="T438" s="68" t="s">
        <v>2494</v>
      </c>
      <c r="U438" s="70">
        <v>42390.991550925923</v>
      </c>
      <c r="V438" s="72" t="s">
        <v>2908</v>
      </c>
      <c r="W438" s="68">
        <v>28.54053</v>
      </c>
      <c r="X438" s="68">
        <v>-81.285749999999993</v>
      </c>
      <c r="Y438" s="74" t="s">
        <v>3624</v>
      </c>
      <c r="Z438" s="68"/>
    </row>
    <row r="439" spans="1:26" x14ac:dyDescent="0.25">
      <c r="A439" s="66" t="s">
        <v>1248</v>
      </c>
      <c r="B439" s="66" t="s">
        <v>1247</v>
      </c>
      <c r="C439" s="78"/>
      <c r="D439" s="79"/>
      <c r="E439" s="80"/>
      <c r="F439" s="81"/>
      <c r="G439" s="78"/>
      <c r="H439" s="77"/>
      <c r="I439" s="82"/>
      <c r="J439" s="82"/>
      <c r="K439" s="36"/>
      <c r="L439" s="85"/>
      <c r="M439" s="85"/>
      <c r="N439" s="84"/>
      <c r="O439" s="68" t="s">
        <v>250</v>
      </c>
      <c r="P439" s="70">
        <v>42390.994340277779</v>
      </c>
      <c r="Q439" s="68" t="s">
        <v>1762</v>
      </c>
      <c r="R439" s="72" t="s">
        <v>2256</v>
      </c>
      <c r="S439" s="68" t="s">
        <v>2420</v>
      </c>
      <c r="T439" s="68" t="s">
        <v>2494</v>
      </c>
      <c r="U439" s="70">
        <v>42390.994340277779</v>
      </c>
      <c r="V439" s="72" t="s">
        <v>2909</v>
      </c>
      <c r="W439" s="68"/>
      <c r="X439" s="68"/>
      <c r="Y439" s="74" t="s">
        <v>3625</v>
      </c>
      <c r="Z439" s="68"/>
    </row>
    <row r="440" spans="1:26" x14ac:dyDescent="0.25">
      <c r="A440" s="66" t="s">
        <v>1248</v>
      </c>
      <c r="B440" s="66" t="s">
        <v>1249</v>
      </c>
      <c r="C440" s="78"/>
      <c r="D440" s="79"/>
      <c r="E440" s="80"/>
      <c r="F440" s="81"/>
      <c r="G440" s="78"/>
      <c r="H440" s="77"/>
      <c r="I440" s="82"/>
      <c r="J440" s="82"/>
      <c r="K440" s="36"/>
      <c r="L440" s="85"/>
      <c r="M440" s="85"/>
      <c r="N440" s="84"/>
      <c r="O440" s="68" t="s">
        <v>250</v>
      </c>
      <c r="P440" s="70">
        <v>42390.9528587963</v>
      </c>
      <c r="Q440" s="68" t="s">
        <v>1763</v>
      </c>
      <c r="R440" s="68"/>
      <c r="S440" s="68"/>
      <c r="T440" s="68"/>
      <c r="U440" s="70">
        <v>42390.9528587963</v>
      </c>
      <c r="V440" s="72" t="s">
        <v>2910</v>
      </c>
      <c r="W440" s="68"/>
      <c r="X440" s="68"/>
      <c r="Y440" s="74" t="s">
        <v>3626</v>
      </c>
      <c r="Z440" s="68"/>
    </row>
    <row r="441" spans="1:26" x14ac:dyDescent="0.25">
      <c r="A441" s="66" t="s">
        <v>1248</v>
      </c>
      <c r="B441" s="66" t="s">
        <v>1249</v>
      </c>
      <c r="C441" s="78"/>
      <c r="D441" s="79"/>
      <c r="E441" s="80"/>
      <c r="F441" s="81"/>
      <c r="G441" s="78"/>
      <c r="H441" s="77"/>
      <c r="I441" s="82"/>
      <c r="J441" s="82"/>
      <c r="K441" s="36"/>
      <c r="L441" s="85"/>
      <c r="M441" s="85"/>
      <c r="N441" s="84"/>
      <c r="O441" s="68" t="s">
        <v>250</v>
      </c>
      <c r="P441" s="70">
        <v>42395.958854166667</v>
      </c>
      <c r="Q441" s="68" t="s">
        <v>1764</v>
      </c>
      <c r="R441" s="68"/>
      <c r="S441" s="68"/>
      <c r="T441" s="68"/>
      <c r="U441" s="70">
        <v>42395.958854166667</v>
      </c>
      <c r="V441" s="72" t="s">
        <v>2911</v>
      </c>
      <c r="W441" s="68"/>
      <c r="X441" s="68"/>
      <c r="Y441" s="74" t="s">
        <v>3627</v>
      </c>
      <c r="Z441" s="68"/>
    </row>
    <row r="442" spans="1:26" x14ac:dyDescent="0.25">
      <c r="A442" s="66" t="s">
        <v>1249</v>
      </c>
      <c r="B442" s="66" t="s">
        <v>1249</v>
      </c>
      <c r="C442" s="78"/>
      <c r="D442" s="79"/>
      <c r="E442" s="80"/>
      <c r="F442" s="81"/>
      <c r="G442" s="78"/>
      <c r="H442" s="77"/>
      <c r="I442" s="82"/>
      <c r="J442" s="82"/>
      <c r="K442" s="36"/>
      <c r="L442" s="85"/>
      <c r="M442" s="85"/>
      <c r="N442" s="84"/>
      <c r="O442" s="68" t="s">
        <v>179</v>
      </c>
      <c r="P442" s="70">
        <v>42390.937291666669</v>
      </c>
      <c r="Q442" s="68" t="s">
        <v>1765</v>
      </c>
      <c r="R442" s="68"/>
      <c r="S442" s="68"/>
      <c r="T442" s="68"/>
      <c r="U442" s="70">
        <v>42390.937291666669</v>
      </c>
      <c r="V442" s="72" t="s">
        <v>2912</v>
      </c>
      <c r="W442" s="68"/>
      <c r="X442" s="68"/>
      <c r="Y442" s="74" t="s">
        <v>3628</v>
      </c>
      <c r="Z442" s="68"/>
    </row>
    <row r="443" spans="1:26" x14ac:dyDescent="0.25">
      <c r="A443" s="66" t="s">
        <v>1249</v>
      </c>
      <c r="B443" s="66" t="s">
        <v>1249</v>
      </c>
      <c r="C443" s="78"/>
      <c r="D443" s="79"/>
      <c r="E443" s="80"/>
      <c r="F443" s="81"/>
      <c r="G443" s="78"/>
      <c r="H443" s="77"/>
      <c r="I443" s="82"/>
      <c r="J443" s="82"/>
      <c r="K443" s="36"/>
      <c r="L443" s="85"/>
      <c r="M443" s="85"/>
      <c r="N443" s="84"/>
      <c r="O443" s="68" t="s">
        <v>179</v>
      </c>
      <c r="P443" s="70">
        <v>42390.951226851852</v>
      </c>
      <c r="Q443" s="68" t="s">
        <v>1766</v>
      </c>
      <c r="R443" s="68"/>
      <c r="S443" s="68"/>
      <c r="T443" s="68"/>
      <c r="U443" s="70">
        <v>42390.951226851852</v>
      </c>
      <c r="V443" s="72" t="s">
        <v>2913</v>
      </c>
      <c r="W443" s="68"/>
      <c r="X443" s="68"/>
      <c r="Y443" s="74" t="s">
        <v>3629</v>
      </c>
      <c r="Z443" s="68"/>
    </row>
    <row r="444" spans="1:26" x14ac:dyDescent="0.25">
      <c r="A444" s="66" t="s">
        <v>1249</v>
      </c>
      <c r="B444" s="66" t="s">
        <v>1249</v>
      </c>
      <c r="C444" s="78"/>
      <c r="D444" s="79"/>
      <c r="E444" s="80"/>
      <c r="F444" s="81"/>
      <c r="G444" s="78"/>
      <c r="H444" s="77"/>
      <c r="I444" s="82"/>
      <c r="J444" s="82"/>
      <c r="K444" s="36"/>
      <c r="L444" s="85"/>
      <c r="M444" s="85"/>
      <c r="N444" s="84"/>
      <c r="O444" s="68" t="s">
        <v>179</v>
      </c>
      <c r="P444" s="70">
        <v>42390.986122685186</v>
      </c>
      <c r="Q444" s="68" t="s">
        <v>1767</v>
      </c>
      <c r="R444" s="68"/>
      <c r="S444" s="68"/>
      <c r="T444" s="68"/>
      <c r="U444" s="70">
        <v>42390.986122685186</v>
      </c>
      <c r="V444" s="72" t="s">
        <v>2914</v>
      </c>
      <c r="W444" s="68"/>
      <c r="X444" s="68"/>
      <c r="Y444" s="74" t="s">
        <v>3630</v>
      </c>
      <c r="Z444" s="68"/>
    </row>
    <row r="445" spans="1:26" x14ac:dyDescent="0.25">
      <c r="A445" s="66" t="s">
        <v>1249</v>
      </c>
      <c r="B445" s="66" t="s">
        <v>1249</v>
      </c>
      <c r="C445" s="78"/>
      <c r="D445" s="79"/>
      <c r="E445" s="80"/>
      <c r="F445" s="81"/>
      <c r="G445" s="78"/>
      <c r="H445" s="77"/>
      <c r="I445" s="82"/>
      <c r="J445" s="82"/>
      <c r="K445" s="36"/>
      <c r="L445" s="85"/>
      <c r="M445" s="85"/>
      <c r="N445" s="84"/>
      <c r="O445" s="68" t="s">
        <v>179</v>
      </c>
      <c r="P445" s="70">
        <v>42394.958402777775</v>
      </c>
      <c r="Q445" s="68" t="s">
        <v>1766</v>
      </c>
      <c r="R445" s="68"/>
      <c r="S445" s="68"/>
      <c r="T445" s="68"/>
      <c r="U445" s="70">
        <v>42394.958402777775</v>
      </c>
      <c r="V445" s="72" t="s">
        <v>2915</v>
      </c>
      <c r="W445" s="68"/>
      <c r="X445" s="68"/>
      <c r="Y445" s="74" t="s">
        <v>3631</v>
      </c>
      <c r="Z445" s="68"/>
    </row>
    <row r="446" spans="1:26" x14ac:dyDescent="0.25">
      <c r="A446" s="66" t="s">
        <v>1249</v>
      </c>
      <c r="B446" s="66" t="s">
        <v>1249</v>
      </c>
      <c r="C446" s="78"/>
      <c r="D446" s="79"/>
      <c r="E446" s="80"/>
      <c r="F446" s="81"/>
      <c r="G446" s="78"/>
      <c r="H446" s="77"/>
      <c r="I446" s="82"/>
      <c r="J446" s="82"/>
      <c r="K446" s="36"/>
      <c r="L446" s="85"/>
      <c r="M446" s="85"/>
      <c r="N446" s="84"/>
      <c r="O446" s="68" t="s">
        <v>179</v>
      </c>
      <c r="P446" s="70">
        <v>42394.978784722225</v>
      </c>
      <c r="Q446" s="68" t="s">
        <v>1767</v>
      </c>
      <c r="R446" s="68"/>
      <c r="S446" s="68"/>
      <c r="T446" s="68"/>
      <c r="U446" s="70">
        <v>42394.978784722225</v>
      </c>
      <c r="V446" s="72" t="s">
        <v>2916</v>
      </c>
      <c r="W446" s="68"/>
      <c r="X446" s="68"/>
      <c r="Y446" s="74" t="s">
        <v>3632</v>
      </c>
      <c r="Z446" s="68"/>
    </row>
    <row r="447" spans="1:26" x14ac:dyDescent="0.25">
      <c r="A447" s="66" t="s">
        <v>1249</v>
      </c>
      <c r="B447" s="66" t="s">
        <v>1249</v>
      </c>
      <c r="C447" s="78"/>
      <c r="D447" s="79"/>
      <c r="E447" s="80"/>
      <c r="F447" s="81"/>
      <c r="G447" s="78"/>
      <c r="H447" s="77"/>
      <c r="I447" s="82"/>
      <c r="J447" s="82"/>
      <c r="K447" s="36"/>
      <c r="L447" s="85"/>
      <c r="M447" s="85"/>
      <c r="N447" s="84"/>
      <c r="O447" s="68" t="s">
        <v>179</v>
      </c>
      <c r="P447" s="70">
        <v>42395.955127314817</v>
      </c>
      <c r="Q447" s="68" t="s">
        <v>1768</v>
      </c>
      <c r="R447" s="68"/>
      <c r="S447" s="68"/>
      <c r="T447" s="68"/>
      <c r="U447" s="70">
        <v>42395.955127314817</v>
      </c>
      <c r="V447" s="72" t="s">
        <v>2917</v>
      </c>
      <c r="W447" s="68"/>
      <c r="X447" s="68"/>
      <c r="Y447" s="74" t="s">
        <v>3633</v>
      </c>
      <c r="Z447" s="68"/>
    </row>
    <row r="448" spans="1:26" x14ac:dyDescent="0.25">
      <c r="A448" s="66" t="s">
        <v>1249</v>
      </c>
      <c r="B448" s="66" t="s">
        <v>1249</v>
      </c>
      <c r="C448" s="78"/>
      <c r="D448" s="79"/>
      <c r="E448" s="80"/>
      <c r="F448" s="81"/>
      <c r="G448" s="78"/>
      <c r="H448" s="77"/>
      <c r="I448" s="82"/>
      <c r="J448" s="82"/>
      <c r="K448" s="36"/>
      <c r="L448" s="85"/>
      <c r="M448" s="85"/>
      <c r="N448" s="84"/>
      <c r="O448" s="68" t="s">
        <v>179</v>
      </c>
      <c r="P448" s="70">
        <v>42395.982835648145</v>
      </c>
      <c r="Q448" s="68" t="s">
        <v>1769</v>
      </c>
      <c r="R448" s="68"/>
      <c r="S448" s="68"/>
      <c r="T448" s="68"/>
      <c r="U448" s="70">
        <v>42395.982835648145</v>
      </c>
      <c r="V448" s="72" t="s">
        <v>2918</v>
      </c>
      <c r="W448" s="68"/>
      <c r="X448" s="68"/>
      <c r="Y448" s="74" t="s">
        <v>3634</v>
      </c>
      <c r="Z448" s="68"/>
    </row>
    <row r="449" spans="1:26" x14ac:dyDescent="0.25">
      <c r="A449" s="66" t="s">
        <v>1250</v>
      </c>
      <c r="B449" s="66" t="s">
        <v>1250</v>
      </c>
      <c r="C449" s="78"/>
      <c r="D449" s="79"/>
      <c r="E449" s="80"/>
      <c r="F449" s="81"/>
      <c r="G449" s="78"/>
      <c r="H449" s="77"/>
      <c r="I449" s="82"/>
      <c r="J449" s="82"/>
      <c r="K449" s="36"/>
      <c r="L449" s="85"/>
      <c r="M449" s="85"/>
      <c r="N449" s="84"/>
      <c r="O449" s="68" t="s">
        <v>179</v>
      </c>
      <c r="P449" s="70">
        <v>42396.001539351855</v>
      </c>
      <c r="Q449" s="68" t="s">
        <v>1770</v>
      </c>
      <c r="R449" s="72" t="s">
        <v>2257</v>
      </c>
      <c r="S449" s="68" t="s">
        <v>347</v>
      </c>
      <c r="T449" s="68" t="s">
        <v>2513</v>
      </c>
      <c r="U449" s="70">
        <v>42396.001539351855</v>
      </c>
      <c r="V449" s="72" t="s">
        <v>2919</v>
      </c>
      <c r="W449" s="68"/>
      <c r="X449" s="68"/>
      <c r="Y449" s="74" t="s">
        <v>3635</v>
      </c>
      <c r="Z449" s="68"/>
    </row>
    <row r="450" spans="1:26" x14ac:dyDescent="0.25">
      <c r="A450" s="66" t="s">
        <v>1251</v>
      </c>
      <c r="B450" s="66" t="s">
        <v>1251</v>
      </c>
      <c r="C450" s="78"/>
      <c r="D450" s="79"/>
      <c r="E450" s="80"/>
      <c r="F450" s="81"/>
      <c r="G450" s="78"/>
      <c r="H450" s="77"/>
      <c r="I450" s="82"/>
      <c r="J450" s="82"/>
      <c r="K450" s="36"/>
      <c r="L450" s="85"/>
      <c r="M450" s="85"/>
      <c r="N450" s="84"/>
      <c r="O450" s="68" t="s">
        <v>179</v>
      </c>
      <c r="P450" s="70">
        <v>42396.02207175926</v>
      </c>
      <c r="Q450" s="68" t="s">
        <v>1771</v>
      </c>
      <c r="R450" s="72" t="s">
        <v>2258</v>
      </c>
      <c r="S450" s="68" t="s">
        <v>362</v>
      </c>
      <c r="T450" s="68"/>
      <c r="U450" s="70">
        <v>42396.02207175926</v>
      </c>
      <c r="V450" s="72" t="s">
        <v>2920</v>
      </c>
      <c r="W450" s="68">
        <v>28.54006197</v>
      </c>
      <c r="X450" s="68">
        <v>-81.276877569999996</v>
      </c>
      <c r="Y450" s="74" t="s">
        <v>3636</v>
      </c>
      <c r="Z450" s="68"/>
    </row>
    <row r="451" spans="1:26" x14ac:dyDescent="0.25">
      <c r="A451" s="66" t="s">
        <v>1252</v>
      </c>
      <c r="B451" s="66" t="s">
        <v>1252</v>
      </c>
      <c r="C451" s="78"/>
      <c r="D451" s="79"/>
      <c r="E451" s="80"/>
      <c r="F451" s="81"/>
      <c r="G451" s="78"/>
      <c r="H451" s="77"/>
      <c r="I451" s="82"/>
      <c r="J451" s="82"/>
      <c r="K451" s="36"/>
      <c r="L451" s="85"/>
      <c r="M451" s="85"/>
      <c r="N451" s="84"/>
      <c r="O451" s="68" t="s">
        <v>179</v>
      </c>
      <c r="P451" s="70">
        <v>42396.023877314816</v>
      </c>
      <c r="Q451" s="68" t="s">
        <v>1772</v>
      </c>
      <c r="R451" s="72" t="s">
        <v>2259</v>
      </c>
      <c r="S451" s="68" t="s">
        <v>2421</v>
      </c>
      <c r="T451" s="68"/>
      <c r="U451" s="70">
        <v>42396.023877314816</v>
      </c>
      <c r="V451" s="72" t="s">
        <v>2921</v>
      </c>
      <c r="W451" s="68"/>
      <c r="X451" s="68"/>
      <c r="Y451" s="74" t="s">
        <v>3637</v>
      </c>
      <c r="Z451" s="68"/>
    </row>
    <row r="452" spans="1:26" x14ac:dyDescent="0.25">
      <c r="A452" s="66" t="s">
        <v>216</v>
      </c>
      <c r="B452" s="66" t="s">
        <v>247</v>
      </c>
      <c r="C452" s="78"/>
      <c r="D452" s="79"/>
      <c r="E452" s="80"/>
      <c r="F452" s="81"/>
      <c r="G452" s="78"/>
      <c r="H452" s="77"/>
      <c r="I452" s="82"/>
      <c r="J452" s="82"/>
      <c r="K452" s="36"/>
      <c r="L452" s="85"/>
      <c r="M452" s="85"/>
      <c r="N452" s="84"/>
      <c r="O452" s="68" t="s">
        <v>250</v>
      </c>
      <c r="P452" s="70">
        <v>42396.030416666668</v>
      </c>
      <c r="Q452" s="68" t="s">
        <v>280</v>
      </c>
      <c r="R452" s="72" t="s">
        <v>329</v>
      </c>
      <c r="S452" s="68" t="s">
        <v>355</v>
      </c>
      <c r="T452" s="68" t="s">
        <v>373</v>
      </c>
      <c r="U452" s="70">
        <v>42396.030416666668</v>
      </c>
      <c r="V452" s="72" t="s">
        <v>407</v>
      </c>
      <c r="W452" s="68"/>
      <c r="X452" s="68"/>
      <c r="Y452" s="74" t="s">
        <v>475</v>
      </c>
      <c r="Z452" s="68"/>
    </row>
    <row r="453" spans="1:26" x14ac:dyDescent="0.25">
      <c r="A453" s="66" t="s">
        <v>1253</v>
      </c>
      <c r="B453" s="66" t="s">
        <v>1253</v>
      </c>
      <c r="C453" s="78"/>
      <c r="D453" s="79"/>
      <c r="E453" s="80"/>
      <c r="F453" s="81"/>
      <c r="G453" s="78"/>
      <c r="H453" s="77"/>
      <c r="I453" s="82"/>
      <c r="J453" s="82"/>
      <c r="K453" s="36"/>
      <c r="L453" s="85"/>
      <c r="M453" s="85"/>
      <c r="N453" s="84"/>
      <c r="O453" s="68" t="s">
        <v>179</v>
      </c>
      <c r="P453" s="70">
        <v>42394.458506944444</v>
      </c>
      <c r="Q453" s="68" t="s">
        <v>1773</v>
      </c>
      <c r="R453" s="72" t="s">
        <v>2260</v>
      </c>
      <c r="S453" s="68" t="s">
        <v>2422</v>
      </c>
      <c r="T453" s="68"/>
      <c r="U453" s="70">
        <v>42394.458506944444</v>
      </c>
      <c r="V453" s="72" t="s">
        <v>2922</v>
      </c>
      <c r="W453" s="68"/>
      <c r="X453" s="68"/>
      <c r="Y453" s="74" t="s">
        <v>3638</v>
      </c>
      <c r="Z453" s="68"/>
    </row>
    <row r="454" spans="1:26" x14ac:dyDescent="0.25">
      <c r="A454" s="66" t="s">
        <v>1253</v>
      </c>
      <c r="B454" s="66" t="s">
        <v>1253</v>
      </c>
      <c r="C454" s="78"/>
      <c r="D454" s="79"/>
      <c r="E454" s="80"/>
      <c r="F454" s="81"/>
      <c r="G454" s="78"/>
      <c r="H454" s="77"/>
      <c r="I454" s="82"/>
      <c r="J454" s="82"/>
      <c r="K454" s="36"/>
      <c r="L454" s="85"/>
      <c r="M454" s="85"/>
      <c r="N454" s="84"/>
      <c r="O454" s="68" t="s">
        <v>179</v>
      </c>
      <c r="P454" s="70">
        <v>42396.041932870372</v>
      </c>
      <c r="Q454" s="68" t="s">
        <v>1774</v>
      </c>
      <c r="R454" s="72" t="s">
        <v>2261</v>
      </c>
      <c r="S454" s="68" t="s">
        <v>2422</v>
      </c>
      <c r="T454" s="68"/>
      <c r="U454" s="70">
        <v>42396.041932870372</v>
      </c>
      <c r="V454" s="72" t="s">
        <v>2923</v>
      </c>
      <c r="W454" s="68"/>
      <c r="X454" s="68"/>
      <c r="Y454" s="74" t="s">
        <v>3639</v>
      </c>
      <c r="Z454" s="68"/>
    </row>
    <row r="455" spans="1:26" x14ac:dyDescent="0.25">
      <c r="A455" s="66" t="s">
        <v>1253</v>
      </c>
      <c r="B455" s="66" t="s">
        <v>1253</v>
      </c>
      <c r="C455" s="78"/>
      <c r="D455" s="79"/>
      <c r="E455" s="80"/>
      <c r="F455" s="81"/>
      <c r="G455" s="78"/>
      <c r="H455" s="77"/>
      <c r="I455" s="82"/>
      <c r="J455" s="82"/>
      <c r="K455" s="36"/>
      <c r="L455" s="85"/>
      <c r="M455" s="85"/>
      <c r="N455" s="84"/>
      <c r="O455" s="68" t="s">
        <v>179</v>
      </c>
      <c r="P455" s="70">
        <v>42396.041967592595</v>
      </c>
      <c r="Q455" s="68" t="s">
        <v>1775</v>
      </c>
      <c r="R455" s="72" t="s">
        <v>2262</v>
      </c>
      <c r="S455" s="68" t="s">
        <v>2422</v>
      </c>
      <c r="T455" s="68"/>
      <c r="U455" s="70">
        <v>42396.041967592595</v>
      </c>
      <c r="V455" s="72" t="s">
        <v>2924</v>
      </c>
      <c r="W455" s="68"/>
      <c r="X455" s="68"/>
      <c r="Y455" s="74" t="s">
        <v>3640</v>
      </c>
      <c r="Z455" s="68"/>
    </row>
    <row r="456" spans="1:26" x14ac:dyDescent="0.25">
      <c r="A456" s="66" t="s">
        <v>218</v>
      </c>
      <c r="B456" s="66" t="s">
        <v>216</v>
      </c>
      <c r="C456" s="78"/>
      <c r="D456" s="79"/>
      <c r="E456" s="80"/>
      <c r="F456" s="81"/>
      <c r="G456" s="78"/>
      <c r="H456" s="77"/>
      <c r="I456" s="82"/>
      <c r="J456" s="82"/>
      <c r="K456" s="36"/>
      <c r="L456" s="85"/>
      <c r="M456" s="85"/>
      <c r="N456" s="84"/>
      <c r="O456" s="68" t="s">
        <v>250</v>
      </c>
      <c r="P456" s="70">
        <v>42396.043078703704</v>
      </c>
      <c r="Q456" s="68" t="s">
        <v>281</v>
      </c>
      <c r="R456" s="72" t="s">
        <v>330</v>
      </c>
      <c r="S456" s="68" t="s">
        <v>355</v>
      </c>
      <c r="T456" s="68" t="s">
        <v>374</v>
      </c>
      <c r="U456" s="70">
        <v>42396.043078703704</v>
      </c>
      <c r="V456" s="72" t="s">
        <v>409</v>
      </c>
      <c r="W456" s="68"/>
      <c r="X456" s="68"/>
      <c r="Y456" s="74" t="s">
        <v>477</v>
      </c>
      <c r="Z456" s="68"/>
    </row>
    <row r="457" spans="1:26" x14ac:dyDescent="0.25">
      <c r="A457" s="66" t="s">
        <v>218</v>
      </c>
      <c r="B457" s="66" t="s">
        <v>239</v>
      </c>
      <c r="C457" s="78"/>
      <c r="D457" s="79"/>
      <c r="E457" s="80"/>
      <c r="F457" s="81"/>
      <c r="G457" s="78"/>
      <c r="H457" s="77"/>
      <c r="I457" s="82"/>
      <c r="J457" s="82"/>
      <c r="K457" s="36"/>
      <c r="L457" s="85"/>
      <c r="M457" s="85"/>
      <c r="N457" s="84"/>
      <c r="O457" s="68" t="s">
        <v>250</v>
      </c>
      <c r="P457" s="70">
        <v>42396.043078703704</v>
      </c>
      <c r="Q457" s="68" t="s">
        <v>281</v>
      </c>
      <c r="R457" s="72" t="s">
        <v>330</v>
      </c>
      <c r="S457" s="68" t="s">
        <v>355</v>
      </c>
      <c r="T457" s="68" t="s">
        <v>374</v>
      </c>
      <c r="U457" s="70">
        <v>42396.043078703704</v>
      </c>
      <c r="V457" s="72" t="s">
        <v>409</v>
      </c>
      <c r="W457" s="68"/>
      <c r="X457" s="68"/>
      <c r="Y457" s="74" t="s">
        <v>477</v>
      </c>
      <c r="Z457" s="68"/>
    </row>
    <row r="458" spans="1:26" x14ac:dyDescent="0.25">
      <c r="A458" s="66" t="s">
        <v>219</v>
      </c>
      <c r="B458" s="66" t="s">
        <v>219</v>
      </c>
      <c r="C458" s="78"/>
      <c r="D458" s="79"/>
      <c r="E458" s="80"/>
      <c r="F458" s="81"/>
      <c r="G458" s="78"/>
      <c r="H458" s="77"/>
      <c r="I458" s="82"/>
      <c r="J458" s="82"/>
      <c r="K458" s="36"/>
      <c r="L458" s="85"/>
      <c r="M458" s="85"/>
      <c r="N458" s="84"/>
      <c r="O458" s="68" t="s">
        <v>179</v>
      </c>
      <c r="P458" s="70">
        <v>42396.051458333335</v>
      </c>
      <c r="Q458" s="68" t="s">
        <v>282</v>
      </c>
      <c r="R458" s="72" t="s">
        <v>331</v>
      </c>
      <c r="S458" s="68" t="s">
        <v>356</v>
      </c>
      <c r="T458" s="68"/>
      <c r="U458" s="70">
        <v>42396.051458333335</v>
      </c>
      <c r="V458" s="72" t="s">
        <v>410</v>
      </c>
      <c r="W458" s="68"/>
      <c r="X458" s="68"/>
      <c r="Y458" s="74" t="s">
        <v>478</v>
      </c>
      <c r="Z458" s="68"/>
    </row>
    <row r="459" spans="1:26" x14ac:dyDescent="0.25">
      <c r="A459" s="66" t="s">
        <v>221</v>
      </c>
      <c r="B459" s="66" t="s">
        <v>220</v>
      </c>
      <c r="C459" s="78"/>
      <c r="D459" s="79"/>
      <c r="E459" s="80"/>
      <c r="F459" s="81"/>
      <c r="G459" s="78"/>
      <c r="H459" s="77"/>
      <c r="I459" s="82"/>
      <c r="J459" s="82"/>
      <c r="K459" s="36"/>
      <c r="L459" s="85"/>
      <c r="M459" s="85"/>
      <c r="N459" s="84"/>
      <c r="O459" s="68" t="s">
        <v>250</v>
      </c>
      <c r="P459" s="70">
        <v>42396.055856481478</v>
      </c>
      <c r="Q459" s="68" t="s">
        <v>284</v>
      </c>
      <c r="R459" s="68"/>
      <c r="S459" s="68"/>
      <c r="T459" s="68"/>
      <c r="U459" s="70">
        <v>42396.055856481478</v>
      </c>
      <c r="V459" s="72" t="s">
        <v>412</v>
      </c>
      <c r="W459" s="68"/>
      <c r="X459" s="68"/>
      <c r="Y459" s="74" t="s">
        <v>480</v>
      </c>
      <c r="Z459" s="68"/>
    </row>
    <row r="460" spans="1:26" x14ac:dyDescent="0.25">
      <c r="A460" s="66" t="s">
        <v>222</v>
      </c>
      <c r="B460" s="66" t="s">
        <v>220</v>
      </c>
      <c r="C460" s="78"/>
      <c r="D460" s="79"/>
      <c r="E460" s="80"/>
      <c r="F460" s="81"/>
      <c r="G460" s="78"/>
      <c r="H460" s="77"/>
      <c r="I460" s="82"/>
      <c r="J460" s="82"/>
      <c r="K460" s="36"/>
      <c r="L460" s="85"/>
      <c r="M460" s="85"/>
      <c r="N460" s="84"/>
      <c r="O460" s="68" t="s">
        <v>250</v>
      </c>
      <c r="P460" s="70">
        <v>42396.064212962963</v>
      </c>
      <c r="Q460" s="68" t="s">
        <v>284</v>
      </c>
      <c r="R460" s="68"/>
      <c r="S460" s="68"/>
      <c r="T460" s="68"/>
      <c r="U460" s="70">
        <v>42396.064212962963</v>
      </c>
      <c r="V460" s="72" t="s">
        <v>413</v>
      </c>
      <c r="W460" s="68"/>
      <c r="X460" s="68"/>
      <c r="Y460" s="74" t="s">
        <v>481</v>
      </c>
      <c r="Z460" s="68"/>
    </row>
    <row r="461" spans="1:26" x14ac:dyDescent="0.25">
      <c r="A461" s="66" t="s">
        <v>1254</v>
      </c>
      <c r="B461" s="66" t="s">
        <v>1393</v>
      </c>
      <c r="C461" s="78"/>
      <c r="D461" s="79"/>
      <c r="E461" s="80"/>
      <c r="F461" s="81"/>
      <c r="G461" s="78"/>
      <c r="H461" s="77"/>
      <c r="I461" s="82"/>
      <c r="J461" s="82"/>
      <c r="K461" s="36"/>
      <c r="L461" s="85"/>
      <c r="M461" s="85"/>
      <c r="N461" s="84"/>
      <c r="O461" s="68" t="s">
        <v>251</v>
      </c>
      <c r="P461" s="70">
        <v>42396.070671296293</v>
      </c>
      <c r="Q461" s="68" t="s">
        <v>1776</v>
      </c>
      <c r="R461" s="68"/>
      <c r="S461" s="68"/>
      <c r="T461" s="68"/>
      <c r="U461" s="70">
        <v>42396.070671296293</v>
      </c>
      <c r="V461" s="72" t="s">
        <v>2925</v>
      </c>
      <c r="W461" s="68"/>
      <c r="X461" s="68"/>
      <c r="Y461" s="74" t="s">
        <v>3641</v>
      </c>
      <c r="Z461" s="74" t="s">
        <v>3996</v>
      </c>
    </row>
    <row r="462" spans="1:26" x14ac:dyDescent="0.25">
      <c r="A462" s="66" t="s">
        <v>1254</v>
      </c>
      <c r="B462" s="66" t="s">
        <v>1393</v>
      </c>
      <c r="C462" s="78"/>
      <c r="D462" s="79"/>
      <c r="E462" s="80"/>
      <c r="F462" s="81"/>
      <c r="G462" s="78"/>
      <c r="H462" s="77"/>
      <c r="I462" s="82"/>
      <c r="J462" s="82"/>
      <c r="K462" s="36"/>
      <c r="L462" s="85"/>
      <c r="M462" s="85"/>
      <c r="N462" s="84"/>
      <c r="O462" s="68" t="s">
        <v>251</v>
      </c>
      <c r="P462" s="70">
        <v>42396.072256944448</v>
      </c>
      <c r="Q462" s="68" t="s">
        <v>1777</v>
      </c>
      <c r="R462" s="68"/>
      <c r="S462" s="68"/>
      <c r="T462" s="68"/>
      <c r="U462" s="70">
        <v>42396.072256944448</v>
      </c>
      <c r="V462" s="72" t="s">
        <v>2926</v>
      </c>
      <c r="W462" s="68"/>
      <c r="X462" s="68"/>
      <c r="Y462" s="74" t="s">
        <v>3642</v>
      </c>
      <c r="Z462" s="74" t="s">
        <v>3641</v>
      </c>
    </row>
    <row r="463" spans="1:26" x14ac:dyDescent="0.25">
      <c r="A463" s="66" t="s">
        <v>223</v>
      </c>
      <c r="B463" s="66" t="s">
        <v>223</v>
      </c>
      <c r="C463" s="78"/>
      <c r="D463" s="79"/>
      <c r="E463" s="80"/>
      <c r="F463" s="81"/>
      <c r="G463" s="78"/>
      <c r="H463" s="77"/>
      <c r="I463" s="82"/>
      <c r="J463" s="82"/>
      <c r="K463" s="36"/>
      <c r="L463" s="85"/>
      <c r="M463" s="85"/>
      <c r="N463" s="84"/>
      <c r="O463" s="68" t="s">
        <v>179</v>
      </c>
      <c r="P463" s="70">
        <v>42396.077881944446</v>
      </c>
      <c r="Q463" s="68" t="s">
        <v>285</v>
      </c>
      <c r="R463" s="72" t="s">
        <v>332</v>
      </c>
      <c r="S463" s="68" t="s">
        <v>357</v>
      </c>
      <c r="T463" s="68"/>
      <c r="U463" s="70">
        <v>42396.077881944446</v>
      </c>
      <c r="V463" s="72" t="s">
        <v>414</v>
      </c>
      <c r="W463" s="68"/>
      <c r="X463" s="68"/>
      <c r="Y463" s="74" t="s">
        <v>482</v>
      </c>
      <c r="Z463" s="68"/>
    </row>
    <row r="464" spans="1:26" x14ac:dyDescent="0.25">
      <c r="A464" s="66" t="s">
        <v>223</v>
      </c>
      <c r="B464" s="66" t="s">
        <v>223</v>
      </c>
      <c r="C464" s="78"/>
      <c r="D464" s="79"/>
      <c r="E464" s="80"/>
      <c r="F464" s="81"/>
      <c r="G464" s="78"/>
      <c r="H464" s="77"/>
      <c r="I464" s="82"/>
      <c r="J464" s="82"/>
      <c r="K464" s="36"/>
      <c r="L464" s="85"/>
      <c r="M464" s="85"/>
      <c r="N464" s="84"/>
      <c r="O464" s="68" t="s">
        <v>179</v>
      </c>
      <c r="P464" s="70">
        <v>42396.078020833331</v>
      </c>
      <c r="Q464" s="68" t="s">
        <v>286</v>
      </c>
      <c r="R464" s="72" t="s">
        <v>332</v>
      </c>
      <c r="S464" s="68" t="s">
        <v>357</v>
      </c>
      <c r="T464" s="68"/>
      <c r="U464" s="70">
        <v>42396.078020833331</v>
      </c>
      <c r="V464" s="72" t="s">
        <v>415</v>
      </c>
      <c r="W464" s="68"/>
      <c r="X464" s="68"/>
      <c r="Y464" s="74" t="s">
        <v>483</v>
      </c>
      <c r="Z464" s="68"/>
    </row>
    <row r="465" spans="1:26" x14ac:dyDescent="0.25">
      <c r="A465" s="66" t="s">
        <v>1255</v>
      </c>
      <c r="B465" s="66" t="s">
        <v>226</v>
      </c>
      <c r="C465" s="78"/>
      <c r="D465" s="79"/>
      <c r="E465" s="80"/>
      <c r="F465" s="81"/>
      <c r="G465" s="78"/>
      <c r="H465" s="77"/>
      <c r="I465" s="82"/>
      <c r="J465" s="82"/>
      <c r="K465" s="36"/>
      <c r="L465" s="85"/>
      <c r="M465" s="85"/>
      <c r="N465" s="84"/>
      <c r="O465" s="68" t="s">
        <v>250</v>
      </c>
      <c r="P465" s="70">
        <v>42396.131493055553</v>
      </c>
      <c r="Q465" s="68" t="s">
        <v>1754</v>
      </c>
      <c r="R465" s="72" t="s">
        <v>2251</v>
      </c>
      <c r="S465" s="68" t="s">
        <v>359</v>
      </c>
      <c r="T465" s="68" t="s">
        <v>2512</v>
      </c>
      <c r="U465" s="70">
        <v>42396.131493055553</v>
      </c>
      <c r="V465" s="72" t="s">
        <v>2927</v>
      </c>
      <c r="W465" s="68"/>
      <c r="X465" s="68"/>
      <c r="Y465" s="74" t="s">
        <v>3643</v>
      </c>
      <c r="Z465" s="68"/>
    </row>
    <row r="466" spans="1:26" x14ac:dyDescent="0.25">
      <c r="A466" s="66" t="s">
        <v>1256</v>
      </c>
      <c r="B466" s="66" t="s">
        <v>226</v>
      </c>
      <c r="C466" s="78"/>
      <c r="D466" s="79"/>
      <c r="E466" s="80"/>
      <c r="F466" s="81"/>
      <c r="G466" s="78"/>
      <c r="H466" s="77"/>
      <c r="I466" s="82"/>
      <c r="J466" s="82"/>
      <c r="K466" s="36"/>
      <c r="L466" s="85"/>
      <c r="M466" s="85"/>
      <c r="N466" s="84"/>
      <c r="O466" s="68" t="s">
        <v>250</v>
      </c>
      <c r="P466" s="70">
        <v>42396.13181712963</v>
      </c>
      <c r="Q466" s="68" t="s">
        <v>1754</v>
      </c>
      <c r="R466" s="72" t="s">
        <v>2251</v>
      </c>
      <c r="S466" s="68" t="s">
        <v>359</v>
      </c>
      <c r="T466" s="68" t="s">
        <v>2512</v>
      </c>
      <c r="U466" s="70">
        <v>42396.13181712963</v>
      </c>
      <c r="V466" s="72" t="s">
        <v>2928</v>
      </c>
      <c r="W466" s="68"/>
      <c r="X466" s="68"/>
      <c r="Y466" s="74" t="s">
        <v>3644</v>
      </c>
      <c r="Z466" s="68"/>
    </row>
    <row r="467" spans="1:26" x14ac:dyDescent="0.25">
      <c r="A467" s="66" t="s">
        <v>1257</v>
      </c>
      <c r="B467" s="66" t="s">
        <v>1257</v>
      </c>
      <c r="C467" s="78"/>
      <c r="D467" s="79"/>
      <c r="E467" s="80"/>
      <c r="F467" s="81"/>
      <c r="G467" s="78"/>
      <c r="H467" s="77"/>
      <c r="I467" s="82"/>
      <c r="J467" s="82"/>
      <c r="K467" s="36"/>
      <c r="L467" s="85"/>
      <c r="M467" s="85"/>
      <c r="N467" s="84"/>
      <c r="O467" s="68" t="s">
        <v>179</v>
      </c>
      <c r="P467" s="70">
        <v>42396.184363425928</v>
      </c>
      <c r="Q467" s="68" t="s">
        <v>1778</v>
      </c>
      <c r="R467" s="72" t="s">
        <v>2263</v>
      </c>
      <c r="S467" s="68" t="s">
        <v>2423</v>
      </c>
      <c r="T467" s="68"/>
      <c r="U467" s="70">
        <v>42396.184363425928</v>
      </c>
      <c r="V467" s="72" t="s">
        <v>2929</v>
      </c>
      <c r="W467" s="68"/>
      <c r="X467" s="68"/>
      <c r="Y467" s="74" t="s">
        <v>3645</v>
      </c>
      <c r="Z467" s="68"/>
    </row>
    <row r="468" spans="1:26" x14ac:dyDescent="0.25">
      <c r="A468" s="66" t="s">
        <v>1258</v>
      </c>
      <c r="B468" s="66" t="s">
        <v>1258</v>
      </c>
      <c r="C468" s="78"/>
      <c r="D468" s="79"/>
      <c r="E468" s="80"/>
      <c r="F468" s="81"/>
      <c r="G468" s="78"/>
      <c r="H468" s="77"/>
      <c r="I468" s="82"/>
      <c r="J468" s="82"/>
      <c r="K468" s="36"/>
      <c r="L468" s="85"/>
      <c r="M468" s="85"/>
      <c r="N468" s="84"/>
      <c r="O468" s="68" t="s">
        <v>179</v>
      </c>
      <c r="P468" s="70">
        <v>42396.225555555553</v>
      </c>
      <c r="Q468" s="68" t="s">
        <v>1779</v>
      </c>
      <c r="R468" s="72" t="s">
        <v>2264</v>
      </c>
      <c r="S468" s="68" t="s">
        <v>2424</v>
      </c>
      <c r="T468" s="68"/>
      <c r="U468" s="70">
        <v>42396.225555555553</v>
      </c>
      <c r="V468" s="72" t="s">
        <v>2930</v>
      </c>
      <c r="W468" s="68"/>
      <c r="X468" s="68"/>
      <c r="Y468" s="74" t="s">
        <v>3646</v>
      </c>
      <c r="Z468" s="68"/>
    </row>
    <row r="469" spans="1:26" x14ac:dyDescent="0.25">
      <c r="A469" s="66" t="s">
        <v>1259</v>
      </c>
      <c r="B469" s="66" t="s">
        <v>1394</v>
      </c>
      <c r="C469" s="78"/>
      <c r="D469" s="79"/>
      <c r="E469" s="80"/>
      <c r="F469" s="81"/>
      <c r="G469" s="78"/>
      <c r="H469" s="77"/>
      <c r="I469" s="82"/>
      <c r="J469" s="82"/>
      <c r="K469" s="36"/>
      <c r="L469" s="85"/>
      <c r="M469" s="85"/>
      <c r="N469" s="84"/>
      <c r="O469" s="68" t="s">
        <v>250</v>
      </c>
      <c r="P469" s="70">
        <v>42396.24560185185</v>
      </c>
      <c r="Q469" s="68" t="s">
        <v>1780</v>
      </c>
      <c r="R469" s="68"/>
      <c r="S469" s="68"/>
      <c r="T469" s="68"/>
      <c r="U469" s="70">
        <v>42396.24560185185</v>
      </c>
      <c r="V469" s="72" t="s">
        <v>2931</v>
      </c>
      <c r="W469" s="68"/>
      <c r="X469" s="68"/>
      <c r="Y469" s="74" t="s">
        <v>3647</v>
      </c>
      <c r="Z469" s="74" t="s">
        <v>3997</v>
      </c>
    </row>
    <row r="470" spans="1:26" x14ac:dyDescent="0.25">
      <c r="A470" s="66" t="s">
        <v>1260</v>
      </c>
      <c r="B470" s="66" t="s">
        <v>1394</v>
      </c>
      <c r="C470" s="78"/>
      <c r="D470" s="79"/>
      <c r="E470" s="80"/>
      <c r="F470" s="81"/>
      <c r="G470" s="78"/>
      <c r="H470" s="77"/>
      <c r="I470" s="82"/>
      <c r="J470" s="82"/>
      <c r="K470" s="36"/>
      <c r="L470" s="85"/>
      <c r="M470" s="85"/>
      <c r="N470" s="84"/>
      <c r="O470" s="68" t="s">
        <v>250</v>
      </c>
      <c r="P470" s="70">
        <v>42396.276365740741</v>
      </c>
      <c r="Q470" s="68" t="s">
        <v>1781</v>
      </c>
      <c r="R470" s="68"/>
      <c r="S470" s="68"/>
      <c r="T470" s="68"/>
      <c r="U470" s="70">
        <v>42396.276365740741</v>
      </c>
      <c r="V470" s="72" t="s">
        <v>2932</v>
      </c>
      <c r="W470" s="68"/>
      <c r="X470" s="68"/>
      <c r="Y470" s="74" t="s">
        <v>3648</v>
      </c>
      <c r="Z470" s="68"/>
    </row>
    <row r="471" spans="1:26" x14ac:dyDescent="0.25">
      <c r="A471" s="66" t="s">
        <v>1259</v>
      </c>
      <c r="B471" s="66" t="s">
        <v>1260</v>
      </c>
      <c r="C471" s="78"/>
      <c r="D471" s="79"/>
      <c r="E471" s="80"/>
      <c r="F471" s="81"/>
      <c r="G471" s="78"/>
      <c r="H471" s="77"/>
      <c r="I471" s="82"/>
      <c r="J471" s="82"/>
      <c r="K471" s="36"/>
      <c r="L471" s="85"/>
      <c r="M471" s="85"/>
      <c r="N471" s="84"/>
      <c r="O471" s="68" t="s">
        <v>251</v>
      </c>
      <c r="P471" s="70">
        <v>42396.24560185185</v>
      </c>
      <c r="Q471" s="68" t="s">
        <v>1780</v>
      </c>
      <c r="R471" s="68"/>
      <c r="S471" s="68"/>
      <c r="T471" s="68"/>
      <c r="U471" s="70">
        <v>42396.24560185185</v>
      </c>
      <c r="V471" s="72" t="s">
        <v>2931</v>
      </c>
      <c r="W471" s="68"/>
      <c r="X471" s="68"/>
      <c r="Y471" s="74" t="s">
        <v>3647</v>
      </c>
      <c r="Z471" s="74" t="s">
        <v>3997</v>
      </c>
    </row>
    <row r="472" spans="1:26" x14ac:dyDescent="0.25">
      <c r="A472" s="66" t="s">
        <v>1260</v>
      </c>
      <c r="B472" s="66" t="s">
        <v>1259</v>
      </c>
      <c r="C472" s="78"/>
      <c r="D472" s="79"/>
      <c r="E472" s="80"/>
      <c r="F472" s="81"/>
      <c r="G472" s="78"/>
      <c r="H472" s="77"/>
      <c r="I472" s="82"/>
      <c r="J472" s="82"/>
      <c r="K472" s="36"/>
      <c r="L472" s="85"/>
      <c r="M472" s="85"/>
      <c r="N472" s="84"/>
      <c r="O472" s="68" t="s">
        <v>250</v>
      </c>
      <c r="P472" s="70">
        <v>42396.276365740741</v>
      </c>
      <c r="Q472" s="68" t="s">
        <v>1781</v>
      </c>
      <c r="R472" s="68"/>
      <c r="S472" s="68"/>
      <c r="T472" s="68"/>
      <c r="U472" s="70">
        <v>42396.276365740741</v>
      </c>
      <c r="V472" s="72" t="s">
        <v>2932</v>
      </c>
      <c r="W472" s="68"/>
      <c r="X472" s="68"/>
      <c r="Y472" s="74" t="s">
        <v>3648</v>
      </c>
      <c r="Z472" s="68"/>
    </row>
    <row r="473" spans="1:26" x14ac:dyDescent="0.25">
      <c r="A473" s="66" t="s">
        <v>1261</v>
      </c>
      <c r="B473" s="66" t="s">
        <v>1261</v>
      </c>
      <c r="C473" s="78"/>
      <c r="D473" s="79"/>
      <c r="E473" s="80"/>
      <c r="F473" s="81"/>
      <c r="G473" s="78"/>
      <c r="H473" s="77"/>
      <c r="I473" s="82"/>
      <c r="J473" s="82"/>
      <c r="K473" s="36"/>
      <c r="L473" s="85"/>
      <c r="M473" s="85"/>
      <c r="N473" s="84"/>
      <c r="O473" s="68" t="s">
        <v>179</v>
      </c>
      <c r="P473" s="70">
        <v>42396.314062500001</v>
      </c>
      <c r="Q473" s="68" t="s">
        <v>1782</v>
      </c>
      <c r="R473" s="72" t="s">
        <v>2265</v>
      </c>
      <c r="S473" s="68" t="s">
        <v>2425</v>
      </c>
      <c r="T473" s="68" t="s">
        <v>2514</v>
      </c>
      <c r="U473" s="70">
        <v>42396.314062500001</v>
      </c>
      <c r="V473" s="72" t="s">
        <v>2933</v>
      </c>
      <c r="W473" s="68"/>
      <c r="X473" s="68"/>
      <c r="Y473" s="74" t="s">
        <v>3649</v>
      </c>
      <c r="Z473" s="68"/>
    </row>
    <row r="474" spans="1:26" x14ac:dyDescent="0.25">
      <c r="A474" s="66" t="s">
        <v>1262</v>
      </c>
      <c r="B474" s="66" t="s">
        <v>1395</v>
      </c>
      <c r="C474" s="78"/>
      <c r="D474" s="79"/>
      <c r="E474" s="80"/>
      <c r="F474" s="81"/>
      <c r="G474" s="78"/>
      <c r="H474" s="77"/>
      <c r="I474" s="82"/>
      <c r="J474" s="82"/>
      <c r="K474" s="36"/>
      <c r="L474" s="85"/>
      <c r="M474" s="85"/>
      <c r="N474" s="84"/>
      <c r="O474" s="68" t="s">
        <v>251</v>
      </c>
      <c r="P474" s="70">
        <v>42396.457303240742</v>
      </c>
      <c r="Q474" s="68" t="s">
        <v>1783</v>
      </c>
      <c r="R474" s="68"/>
      <c r="S474" s="68"/>
      <c r="T474" s="68"/>
      <c r="U474" s="70">
        <v>42396.457303240742</v>
      </c>
      <c r="V474" s="72" t="s">
        <v>2934</v>
      </c>
      <c r="W474" s="68"/>
      <c r="X474" s="68"/>
      <c r="Y474" s="74" t="s">
        <v>3650</v>
      </c>
      <c r="Z474" s="74" t="s">
        <v>3998</v>
      </c>
    </row>
    <row r="475" spans="1:26" x14ac:dyDescent="0.25">
      <c r="A475" s="66" t="s">
        <v>1263</v>
      </c>
      <c r="B475" s="66" t="s">
        <v>1263</v>
      </c>
      <c r="C475" s="78"/>
      <c r="D475" s="79"/>
      <c r="E475" s="80"/>
      <c r="F475" s="81"/>
      <c r="G475" s="78"/>
      <c r="H475" s="77"/>
      <c r="I475" s="82"/>
      <c r="J475" s="82"/>
      <c r="K475" s="36"/>
      <c r="L475" s="85"/>
      <c r="M475" s="85"/>
      <c r="N475" s="84"/>
      <c r="O475" s="68" t="s">
        <v>179</v>
      </c>
      <c r="P475" s="70">
        <v>42396.471909722219</v>
      </c>
      <c r="Q475" s="68" t="s">
        <v>1784</v>
      </c>
      <c r="R475" s="72" t="s">
        <v>2266</v>
      </c>
      <c r="S475" s="68" t="s">
        <v>2354</v>
      </c>
      <c r="T475" s="68"/>
      <c r="U475" s="70">
        <v>42396.471909722219</v>
      </c>
      <c r="V475" s="72" t="s">
        <v>2935</v>
      </c>
      <c r="W475" s="68"/>
      <c r="X475" s="68"/>
      <c r="Y475" s="74" t="s">
        <v>3651</v>
      </c>
      <c r="Z475" s="68"/>
    </row>
    <row r="476" spans="1:26" x14ac:dyDescent="0.25">
      <c r="A476" s="66" t="s">
        <v>1264</v>
      </c>
      <c r="B476" s="66" t="s">
        <v>1264</v>
      </c>
      <c r="C476" s="78"/>
      <c r="D476" s="79"/>
      <c r="E476" s="80"/>
      <c r="F476" s="81"/>
      <c r="G476" s="78"/>
      <c r="H476" s="77"/>
      <c r="I476" s="82"/>
      <c r="J476" s="82"/>
      <c r="K476" s="36"/>
      <c r="L476" s="85"/>
      <c r="M476" s="85"/>
      <c r="N476" s="84"/>
      <c r="O476" s="68" t="s">
        <v>179</v>
      </c>
      <c r="P476" s="70">
        <v>42396.507557870369</v>
      </c>
      <c r="Q476" s="68" t="s">
        <v>1785</v>
      </c>
      <c r="R476" s="72" t="s">
        <v>2267</v>
      </c>
      <c r="S476" s="68" t="s">
        <v>347</v>
      </c>
      <c r="T476" s="68"/>
      <c r="U476" s="70">
        <v>42396.507557870369</v>
      </c>
      <c r="V476" s="72" t="s">
        <v>2936</v>
      </c>
      <c r="W476" s="68"/>
      <c r="X476" s="68"/>
      <c r="Y476" s="74" t="s">
        <v>3652</v>
      </c>
      <c r="Z476" s="68"/>
    </row>
    <row r="477" spans="1:26" x14ac:dyDescent="0.25">
      <c r="A477" s="66" t="s">
        <v>1265</v>
      </c>
      <c r="B477" s="66" t="s">
        <v>1265</v>
      </c>
      <c r="C477" s="78"/>
      <c r="D477" s="79"/>
      <c r="E477" s="80"/>
      <c r="F477" s="81"/>
      <c r="G477" s="78"/>
      <c r="H477" s="77"/>
      <c r="I477" s="82"/>
      <c r="J477" s="82"/>
      <c r="K477" s="36"/>
      <c r="L477" s="85"/>
      <c r="M477" s="85"/>
      <c r="N477" s="84"/>
      <c r="O477" s="68" t="s">
        <v>179</v>
      </c>
      <c r="P477" s="70">
        <v>42396.579548611109</v>
      </c>
      <c r="Q477" s="68" t="s">
        <v>1786</v>
      </c>
      <c r="R477" s="68"/>
      <c r="S477" s="68"/>
      <c r="T477" s="68"/>
      <c r="U477" s="70">
        <v>42396.579548611109</v>
      </c>
      <c r="V477" s="72" t="s">
        <v>2937</v>
      </c>
      <c r="W477" s="68"/>
      <c r="X477" s="68"/>
      <c r="Y477" s="74" t="s">
        <v>3653</v>
      </c>
      <c r="Z477" s="68"/>
    </row>
    <row r="478" spans="1:26" x14ac:dyDescent="0.25">
      <c r="A478" s="66" t="s">
        <v>1266</v>
      </c>
      <c r="B478" s="66" t="s">
        <v>1266</v>
      </c>
      <c r="C478" s="78"/>
      <c r="D478" s="79"/>
      <c r="E478" s="80"/>
      <c r="F478" s="81"/>
      <c r="G478" s="78"/>
      <c r="H478" s="77"/>
      <c r="I478" s="82"/>
      <c r="J478" s="82"/>
      <c r="K478" s="36"/>
      <c r="L478" s="85"/>
      <c r="M478" s="85"/>
      <c r="N478" s="84"/>
      <c r="O478" s="68" t="s">
        <v>179</v>
      </c>
      <c r="P478" s="70">
        <v>42396.596331018518</v>
      </c>
      <c r="Q478" s="68" t="s">
        <v>1787</v>
      </c>
      <c r="R478" s="72" t="s">
        <v>2268</v>
      </c>
      <c r="S478" s="68" t="s">
        <v>2426</v>
      </c>
      <c r="T478" s="68" t="s">
        <v>2515</v>
      </c>
      <c r="U478" s="70">
        <v>42396.596331018518</v>
      </c>
      <c r="V478" s="72" t="s">
        <v>2938</v>
      </c>
      <c r="W478" s="68"/>
      <c r="X478" s="68"/>
      <c r="Y478" s="74" t="s">
        <v>3654</v>
      </c>
      <c r="Z478" s="68"/>
    </row>
    <row r="479" spans="1:26" x14ac:dyDescent="0.25">
      <c r="A479" s="66" t="s">
        <v>1267</v>
      </c>
      <c r="B479" s="66" t="s">
        <v>1267</v>
      </c>
      <c r="C479" s="78"/>
      <c r="D479" s="79"/>
      <c r="E479" s="80"/>
      <c r="F479" s="81"/>
      <c r="G479" s="78"/>
      <c r="H479" s="77"/>
      <c r="I479" s="82"/>
      <c r="J479" s="82"/>
      <c r="K479" s="36"/>
      <c r="L479" s="85"/>
      <c r="M479" s="85"/>
      <c r="N479" s="84"/>
      <c r="O479" s="68" t="s">
        <v>179</v>
      </c>
      <c r="P479" s="70">
        <v>42396.604745370372</v>
      </c>
      <c r="Q479" s="68" t="s">
        <v>1788</v>
      </c>
      <c r="R479" s="68"/>
      <c r="S479" s="68"/>
      <c r="T479" s="68"/>
      <c r="U479" s="70">
        <v>42396.604745370372</v>
      </c>
      <c r="V479" s="72" t="s">
        <v>2939</v>
      </c>
      <c r="W479" s="68"/>
      <c r="X479" s="68"/>
      <c r="Y479" s="74" t="s">
        <v>3655</v>
      </c>
      <c r="Z479" s="68"/>
    </row>
    <row r="480" spans="1:26" x14ac:dyDescent="0.25">
      <c r="A480" s="66" t="s">
        <v>1268</v>
      </c>
      <c r="B480" s="66" t="s">
        <v>1396</v>
      </c>
      <c r="C480" s="78"/>
      <c r="D480" s="79"/>
      <c r="E480" s="80"/>
      <c r="F480" s="81"/>
      <c r="G480" s="78"/>
      <c r="H480" s="77"/>
      <c r="I480" s="82"/>
      <c r="J480" s="82"/>
      <c r="K480" s="36"/>
      <c r="L480" s="85"/>
      <c r="M480" s="85"/>
      <c r="N480" s="84"/>
      <c r="O480" s="68" t="s">
        <v>250</v>
      </c>
      <c r="P480" s="70">
        <v>42396.614791666667</v>
      </c>
      <c r="Q480" s="68" t="s">
        <v>1789</v>
      </c>
      <c r="R480" s="72" t="s">
        <v>2269</v>
      </c>
      <c r="S480" s="68" t="s">
        <v>2427</v>
      </c>
      <c r="T480" s="68"/>
      <c r="U480" s="70">
        <v>42396.614791666667</v>
      </c>
      <c r="V480" s="72" t="s">
        <v>2940</v>
      </c>
      <c r="W480" s="68"/>
      <c r="X480" s="68"/>
      <c r="Y480" s="74" t="s">
        <v>3656</v>
      </c>
      <c r="Z480" s="68"/>
    </row>
    <row r="481" spans="1:26" x14ac:dyDescent="0.25">
      <c r="A481" s="66" t="s">
        <v>1268</v>
      </c>
      <c r="B481" s="66" t="s">
        <v>1308</v>
      </c>
      <c r="C481" s="78"/>
      <c r="D481" s="79"/>
      <c r="E481" s="80"/>
      <c r="F481" s="81"/>
      <c r="G481" s="78"/>
      <c r="H481" s="77"/>
      <c r="I481" s="82"/>
      <c r="J481" s="82"/>
      <c r="K481" s="36"/>
      <c r="L481" s="85"/>
      <c r="M481" s="85"/>
      <c r="N481" s="84"/>
      <c r="O481" s="68" t="s">
        <v>250</v>
      </c>
      <c r="P481" s="70">
        <v>42396.614791666667</v>
      </c>
      <c r="Q481" s="68" t="s">
        <v>1789</v>
      </c>
      <c r="R481" s="72" t="s">
        <v>2269</v>
      </c>
      <c r="S481" s="68" t="s">
        <v>2427</v>
      </c>
      <c r="T481" s="68"/>
      <c r="U481" s="70">
        <v>42396.614791666667</v>
      </c>
      <c r="V481" s="72" t="s">
        <v>2940</v>
      </c>
      <c r="W481" s="68"/>
      <c r="X481" s="68"/>
      <c r="Y481" s="74" t="s">
        <v>3656</v>
      </c>
      <c r="Z481" s="68"/>
    </row>
    <row r="482" spans="1:26" x14ac:dyDescent="0.25">
      <c r="A482" s="66" t="s">
        <v>1269</v>
      </c>
      <c r="B482" s="66" t="s">
        <v>1397</v>
      </c>
      <c r="C482" s="78"/>
      <c r="D482" s="79"/>
      <c r="E482" s="80"/>
      <c r="F482" s="81"/>
      <c r="G482" s="78"/>
      <c r="H482" s="77"/>
      <c r="I482" s="82"/>
      <c r="J482" s="82"/>
      <c r="K482" s="36"/>
      <c r="L482" s="85"/>
      <c r="M482" s="85"/>
      <c r="N482" s="84"/>
      <c r="O482" s="68" t="s">
        <v>251</v>
      </c>
      <c r="P482" s="70">
        <v>42396.623553240737</v>
      </c>
      <c r="Q482" s="68" t="s">
        <v>1790</v>
      </c>
      <c r="R482" s="68"/>
      <c r="S482" s="68"/>
      <c r="T482" s="68"/>
      <c r="U482" s="70">
        <v>42396.623553240737</v>
      </c>
      <c r="V482" s="72" t="s">
        <v>2941</v>
      </c>
      <c r="W482" s="68"/>
      <c r="X482" s="68"/>
      <c r="Y482" s="74" t="s">
        <v>3657</v>
      </c>
      <c r="Z482" s="74" t="s">
        <v>3999</v>
      </c>
    </row>
    <row r="483" spans="1:26" x14ac:dyDescent="0.25">
      <c r="A483" s="66" t="s">
        <v>1270</v>
      </c>
      <c r="B483" s="66" t="s">
        <v>1315</v>
      </c>
      <c r="C483" s="78"/>
      <c r="D483" s="79"/>
      <c r="E483" s="80"/>
      <c r="F483" s="81"/>
      <c r="G483" s="78"/>
      <c r="H483" s="77"/>
      <c r="I483" s="82"/>
      <c r="J483" s="82"/>
      <c r="K483" s="36"/>
      <c r="L483" s="85"/>
      <c r="M483" s="85"/>
      <c r="N483" s="84"/>
      <c r="O483" s="68" t="s">
        <v>250</v>
      </c>
      <c r="P483" s="70">
        <v>42396.625648148147</v>
      </c>
      <c r="Q483" s="68" t="s">
        <v>1791</v>
      </c>
      <c r="R483" s="68"/>
      <c r="S483" s="68"/>
      <c r="T483" s="68"/>
      <c r="U483" s="70">
        <v>42396.625648148147</v>
      </c>
      <c r="V483" s="72" t="s">
        <v>2942</v>
      </c>
      <c r="W483" s="68"/>
      <c r="X483" s="68"/>
      <c r="Y483" s="74" t="s">
        <v>3658</v>
      </c>
      <c r="Z483" s="68"/>
    </row>
    <row r="484" spans="1:26" x14ac:dyDescent="0.25">
      <c r="A484" s="66" t="s">
        <v>1271</v>
      </c>
      <c r="B484" s="66" t="s">
        <v>1315</v>
      </c>
      <c r="C484" s="78"/>
      <c r="D484" s="79"/>
      <c r="E484" s="80"/>
      <c r="F484" s="81"/>
      <c r="G484" s="78"/>
      <c r="H484" s="77"/>
      <c r="I484" s="82"/>
      <c r="J484" s="82"/>
      <c r="K484" s="36"/>
      <c r="L484" s="85"/>
      <c r="M484" s="85"/>
      <c r="N484" s="84"/>
      <c r="O484" s="68" t="s">
        <v>250</v>
      </c>
      <c r="P484" s="70">
        <v>42396.627546296295</v>
      </c>
      <c r="Q484" s="68" t="s">
        <v>1791</v>
      </c>
      <c r="R484" s="68"/>
      <c r="S484" s="68"/>
      <c r="T484" s="68"/>
      <c r="U484" s="70">
        <v>42396.627546296295</v>
      </c>
      <c r="V484" s="72" t="s">
        <v>2943</v>
      </c>
      <c r="W484" s="68"/>
      <c r="X484" s="68"/>
      <c r="Y484" s="74" t="s">
        <v>3659</v>
      </c>
      <c r="Z484" s="68"/>
    </row>
    <row r="485" spans="1:26" x14ac:dyDescent="0.25">
      <c r="A485" s="66" t="s">
        <v>1272</v>
      </c>
      <c r="B485" s="66" t="s">
        <v>245</v>
      </c>
      <c r="C485" s="78"/>
      <c r="D485" s="79"/>
      <c r="E485" s="80"/>
      <c r="F485" s="81"/>
      <c r="G485" s="78"/>
      <c r="H485" s="77"/>
      <c r="I485" s="82"/>
      <c r="J485" s="82"/>
      <c r="K485" s="36"/>
      <c r="L485" s="85"/>
      <c r="M485" s="85"/>
      <c r="N485" s="84"/>
      <c r="O485" s="68" t="s">
        <v>250</v>
      </c>
      <c r="P485" s="70">
        <v>42389.759768518517</v>
      </c>
      <c r="Q485" s="68" t="s">
        <v>1792</v>
      </c>
      <c r="R485" s="72" t="s">
        <v>2270</v>
      </c>
      <c r="S485" s="68" t="s">
        <v>354</v>
      </c>
      <c r="T485" s="68"/>
      <c r="U485" s="70">
        <v>42389.759768518517</v>
      </c>
      <c r="V485" s="72" t="s">
        <v>2944</v>
      </c>
      <c r="W485" s="68"/>
      <c r="X485" s="68"/>
      <c r="Y485" s="74" t="s">
        <v>3660</v>
      </c>
      <c r="Z485" s="68"/>
    </row>
    <row r="486" spans="1:26" x14ac:dyDescent="0.25">
      <c r="A486" s="66" t="s">
        <v>1272</v>
      </c>
      <c r="B486" s="66" t="s">
        <v>245</v>
      </c>
      <c r="C486" s="78"/>
      <c r="D486" s="79"/>
      <c r="E486" s="80"/>
      <c r="F486" s="81"/>
      <c r="G486" s="78"/>
      <c r="H486" s="77"/>
      <c r="I486" s="82"/>
      <c r="J486" s="82"/>
      <c r="K486" s="36"/>
      <c r="L486" s="85"/>
      <c r="M486" s="85"/>
      <c r="N486" s="84"/>
      <c r="O486" s="68" t="s">
        <v>250</v>
      </c>
      <c r="P486" s="70">
        <v>42392.75949074074</v>
      </c>
      <c r="Q486" s="68" t="s">
        <v>1633</v>
      </c>
      <c r="R486" s="68"/>
      <c r="S486" s="68"/>
      <c r="T486" s="68" t="s">
        <v>2484</v>
      </c>
      <c r="U486" s="70">
        <v>42392.75949074074</v>
      </c>
      <c r="V486" s="72" t="s">
        <v>2945</v>
      </c>
      <c r="W486" s="68"/>
      <c r="X486" s="68"/>
      <c r="Y486" s="74" t="s">
        <v>3661</v>
      </c>
      <c r="Z486" s="68"/>
    </row>
    <row r="487" spans="1:26" x14ac:dyDescent="0.25">
      <c r="A487" s="66" t="s">
        <v>1272</v>
      </c>
      <c r="B487" s="66" t="s">
        <v>245</v>
      </c>
      <c r="C487" s="78"/>
      <c r="D487" s="79"/>
      <c r="E487" s="80"/>
      <c r="F487" s="81"/>
      <c r="G487" s="78"/>
      <c r="H487" s="77"/>
      <c r="I487" s="82"/>
      <c r="J487" s="82"/>
      <c r="K487" s="36"/>
      <c r="L487" s="85"/>
      <c r="M487" s="85"/>
      <c r="N487" s="84"/>
      <c r="O487" s="68" t="s">
        <v>250</v>
      </c>
      <c r="P487" s="70">
        <v>42392.823379629626</v>
      </c>
      <c r="Q487" s="68" t="s">
        <v>1624</v>
      </c>
      <c r="R487" s="68"/>
      <c r="S487" s="68"/>
      <c r="T487" s="68" t="s">
        <v>2482</v>
      </c>
      <c r="U487" s="70">
        <v>42392.823379629626</v>
      </c>
      <c r="V487" s="72" t="s">
        <v>2946</v>
      </c>
      <c r="W487" s="68"/>
      <c r="X487" s="68"/>
      <c r="Y487" s="74" t="s">
        <v>3662</v>
      </c>
      <c r="Z487" s="68"/>
    </row>
    <row r="488" spans="1:26" x14ac:dyDescent="0.25">
      <c r="A488" s="66" t="s">
        <v>1272</v>
      </c>
      <c r="B488" s="66" t="s">
        <v>245</v>
      </c>
      <c r="C488" s="78"/>
      <c r="D488" s="79"/>
      <c r="E488" s="80"/>
      <c r="F488" s="81"/>
      <c r="G488" s="78"/>
      <c r="H488" s="77"/>
      <c r="I488" s="82"/>
      <c r="J488" s="82"/>
      <c r="K488" s="36"/>
      <c r="L488" s="85"/>
      <c r="M488" s="85"/>
      <c r="N488" s="84"/>
      <c r="O488" s="68" t="s">
        <v>250</v>
      </c>
      <c r="P488" s="70">
        <v>42396.630613425928</v>
      </c>
      <c r="Q488" s="68" t="s">
        <v>1793</v>
      </c>
      <c r="R488" s="68"/>
      <c r="S488" s="68"/>
      <c r="T488" s="68"/>
      <c r="U488" s="70">
        <v>42396.630613425928</v>
      </c>
      <c r="V488" s="72" t="s">
        <v>2947</v>
      </c>
      <c r="W488" s="68"/>
      <c r="X488" s="68"/>
      <c r="Y488" s="74" t="s">
        <v>3663</v>
      </c>
      <c r="Z488" s="68"/>
    </row>
    <row r="489" spans="1:26" x14ac:dyDescent="0.25">
      <c r="A489" s="66" t="s">
        <v>1273</v>
      </c>
      <c r="B489" s="66" t="s">
        <v>245</v>
      </c>
      <c r="C489" s="78"/>
      <c r="D489" s="79"/>
      <c r="E489" s="80"/>
      <c r="F489" s="81"/>
      <c r="G489" s="78"/>
      <c r="H489" s="77"/>
      <c r="I489" s="82"/>
      <c r="J489" s="82"/>
      <c r="K489" s="36"/>
      <c r="L489" s="85"/>
      <c r="M489" s="85"/>
      <c r="N489" s="84"/>
      <c r="O489" s="68" t="s">
        <v>250</v>
      </c>
      <c r="P489" s="70">
        <v>42396.633564814816</v>
      </c>
      <c r="Q489" s="68" t="s">
        <v>1793</v>
      </c>
      <c r="R489" s="68"/>
      <c r="S489" s="68"/>
      <c r="T489" s="68"/>
      <c r="U489" s="70">
        <v>42396.633564814816</v>
      </c>
      <c r="V489" s="72" t="s">
        <v>2948</v>
      </c>
      <c r="W489" s="68"/>
      <c r="X489" s="68"/>
      <c r="Y489" s="74" t="s">
        <v>3664</v>
      </c>
      <c r="Z489" s="68"/>
    </row>
    <row r="490" spans="1:26" x14ac:dyDescent="0.25">
      <c r="A490" s="66" t="s">
        <v>1274</v>
      </c>
      <c r="B490" s="66" t="s">
        <v>1274</v>
      </c>
      <c r="C490" s="78"/>
      <c r="D490" s="79"/>
      <c r="E490" s="80"/>
      <c r="F490" s="81"/>
      <c r="G490" s="78"/>
      <c r="H490" s="77"/>
      <c r="I490" s="82"/>
      <c r="J490" s="82"/>
      <c r="K490" s="36"/>
      <c r="L490" s="85"/>
      <c r="M490" s="85"/>
      <c r="N490" s="84"/>
      <c r="O490" s="68" t="s">
        <v>179</v>
      </c>
      <c r="P490" s="70">
        <v>42396.643854166665</v>
      </c>
      <c r="Q490" s="68" t="s">
        <v>1794</v>
      </c>
      <c r="R490" s="72" t="s">
        <v>2271</v>
      </c>
      <c r="S490" s="68" t="s">
        <v>359</v>
      </c>
      <c r="T490" s="68"/>
      <c r="U490" s="70">
        <v>42396.643854166665</v>
      </c>
      <c r="V490" s="72" t="s">
        <v>2949</v>
      </c>
      <c r="W490" s="68"/>
      <c r="X490" s="68"/>
      <c r="Y490" s="74" t="s">
        <v>3665</v>
      </c>
      <c r="Z490" s="68"/>
    </row>
    <row r="491" spans="1:26" x14ac:dyDescent="0.25">
      <c r="A491" s="66" t="s">
        <v>1275</v>
      </c>
      <c r="B491" s="66" t="s">
        <v>1398</v>
      </c>
      <c r="C491" s="78"/>
      <c r="D491" s="79"/>
      <c r="E491" s="80"/>
      <c r="F491" s="81"/>
      <c r="G491" s="78"/>
      <c r="H491" s="77"/>
      <c r="I491" s="82"/>
      <c r="J491" s="82"/>
      <c r="K491" s="36"/>
      <c r="L491" s="85"/>
      <c r="M491" s="85"/>
      <c r="N491" s="84"/>
      <c r="O491" s="68" t="s">
        <v>251</v>
      </c>
      <c r="P491" s="70">
        <v>42396.647013888891</v>
      </c>
      <c r="Q491" s="68" t="s">
        <v>1795</v>
      </c>
      <c r="R491" s="68"/>
      <c r="S491" s="68"/>
      <c r="T491" s="68"/>
      <c r="U491" s="70">
        <v>42396.647013888891</v>
      </c>
      <c r="V491" s="72" t="s">
        <v>2950</v>
      </c>
      <c r="W491" s="68"/>
      <c r="X491" s="68"/>
      <c r="Y491" s="74" t="s">
        <v>3666</v>
      </c>
      <c r="Z491" s="68"/>
    </row>
    <row r="492" spans="1:26" x14ac:dyDescent="0.25">
      <c r="A492" s="66" t="s">
        <v>1276</v>
      </c>
      <c r="B492" s="66" t="s">
        <v>220</v>
      </c>
      <c r="C492" s="78"/>
      <c r="D492" s="79"/>
      <c r="E492" s="80"/>
      <c r="F492" s="81"/>
      <c r="G492" s="78"/>
      <c r="H492" s="77"/>
      <c r="I492" s="82"/>
      <c r="J492" s="82"/>
      <c r="K492" s="36"/>
      <c r="L492" s="85"/>
      <c r="M492" s="85"/>
      <c r="N492" s="84"/>
      <c r="O492" s="68" t="s">
        <v>250</v>
      </c>
      <c r="P492" s="70">
        <v>42396.6643287037</v>
      </c>
      <c r="Q492" s="68" t="s">
        <v>1796</v>
      </c>
      <c r="R492" s="72" t="s">
        <v>2143</v>
      </c>
      <c r="S492" s="68" t="s">
        <v>2383</v>
      </c>
      <c r="T492" s="68"/>
      <c r="U492" s="70">
        <v>42396.6643287037</v>
      </c>
      <c r="V492" s="72" t="s">
        <v>2951</v>
      </c>
      <c r="W492" s="68"/>
      <c r="X492" s="68"/>
      <c r="Y492" s="74" t="s">
        <v>3667</v>
      </c>
      <c r="Z492" s="68"/>
    </row>
    <row r="493" spans="1:26" x14ac:dyDescent="0.25">
      <c r="A493" s="66" t="s">
        <v>225</v>
      </c>
      <c r="B493" s="66" t="s">
        <v>225</v>
      </c>
      <c r="C493" s="78"/>
      <c r="D493" s="79"/>
      <c r="E493" s="80"/>
      <c r="F493" s="81"/>
      <c r="G493" s="78"/>
      <c r="H493" s="77"/>
      <c r="I493" s="82"/>
      <c r="J493" s="82"/>
      <c r="K493" s="36"/>
      <c r="L493" s="85"/>
      <c r="M493" s="85"/>
      <c r="N493" s="84"/>
      <c r="O493" s="68" t="s">
        <v>179</v>
      </c>
      <c r="P493" s="70">
        <v>42396.66978009259</v>
      </c>
      <c r="Q493" s="68" t="s">
        <v>287</v>
      </c>
      <c r="R493" s="72" t="s">
        <v>333</v>
      </c>
      <c r="S493" s="68" t="s">
        <v>358</v>
      </c>
      <c r="T493" s="68"/>
      <c r="U493" s="70">
        <v>42396.66978009259</v>
      </c>
      <c r="V493" s="72" t="s">
        <v>417</v>
      </c>
      <c r="W493" s="68"/>
      <c r="X493" s="68"/>
      <c r="Y493" s="74" t="s">
        <v>485</v>
      </c>
      <c r="Z493" s="68"/>
    </row>
    <row r="494" spans="1:26" x14ac:dyDescent="0.25">
      <c r="A494" s="66" t="s">
        <v>1277</v>
      </c>
      <c r="B494" s="66" t="s">
        <v>1277</v>
      </c>
      <c r="C494" s="78"/>
      <c r="D494" s="79"/>
      <c r="E494" s="80"/>
      <c r="F494" s="81"/>
      <c r="G494" s="78"/>
      <c r="H494" s="77"/>
      <c r="I494" s="82"/>
      <c r="J494" s="82"/>
      <c r="K494" s="36"/>
      <c r="L494" s="85"/>
      <c r="M494" s="85"/>
      <c r="N494" s="84"/>
      <c r="O494" s="68" t="s">
        <v>179</v>
      </c>
      <c r="P494" s="70">
        <v>42396.68109953704</v>
      </c>
      <c r="Q494" s="68" t="s">
        <v>1797</v>
      </c>
      <c r="R494" s="72" t="s">
        <v>2272</v>
      </c>
      <c r="S494" s="68" t="s">
        <v>2349</v>
      </c>
      <c r="T494" s="68"/>
      <c r="U494" s="70">
        <v>42396.68109953704</v>
      </c>
      <c r="V494" s="72" t="s">
        <v>2952</v>
      </c>
      <c r="W494" s="68"/>
      <c r="X494" s="68"/>
      <c r="Y494" s="74" t="s">
        <v>3668</v>
      </c>
      <c r="Z494" s="68"/>
    </row>
    <row r="495" spans="1:26" x14ac:dyDescent="0.25">
      <c r="A495" s="66" t="s">
        <v>227</v>
      </c>
      <c r="B495" s="66" t="s">
        <v>226</v>
      </c>
      <c r="C495" s="78"/>
      <c r="D495" s="79"/>
      <c r="E495" s="80"/>
      <c r="F495" s="81"/>
      <c r="G495" s="78"/>
      <c r="H495" s="77"/>
      <c r="I495" s="82"/>
      <c r="J495" s="82"/>
      <c r="K495" s="36"/>
      <c r="L495" s="85"/>
      <c r="M495" s="85"/>
      <c r="N495" s="84"/>
      <c r="O495" s="68" t="s">
        <v>250</v>
      </c>
      <c r="P495" s="70">
        <v>42395.851770833331</v>
      </c>
      <c r="Q495" s="68" t="s">
        <v>1754</v>
      </c>
      <c r="R495" s="72" t="s">
        <v>2251</v>
      </c>
      <c r="S495" s="68" t="s">
        <v>359</v>
      </c>
      <c r="T495" s="68" t="s">
        <v>2512</v>
      </c>
      <c r="U495" s="70">
        <v>42395.851770833331</v>
      </c>
      <c r="V495" s="72" t="s">
        <v>2953</v>
      </c>
      <c r="W495" s="68"/>
      <c r="X495" s="68"/>
      <c r="Y495" s="74" t="s">
        <v>3669</v>
      </c>
      <c r="Z495" s="68"/>
    </row>
    <row r="496" spans="1:26" x14ac:dyDescent="0.25">
      <c r="A496" s="66" t="s">
        <v>227</v>
      </c>
      <c r="B496" s="66" t="s">
        <v>220</v>
      </c>
      <c r="C496" s="78"/>
      <c r="D496" s="79"/>
      <c r="E496" s="80"/>
      <c r="F496" s="81"/>
      <c r="G496" s="78"/>
      <c r="H496" s="77"/>
      <c r="I496" s="82"/>
      <c r="J496" s="82"/>
      <c r="K496" s="36"/>
      <c r="L496" s="85"/>
      <c r="M496" s="85"/>
      <c r="N496" s="84"/>
      <c r="O496" s="68" t="s">
        <v>250</v>
      </c>
      <c r="P496" s="70">
        <v>42396.69189814815</v>
      </c>
      <c r="Q496" s="68" t="s">
        <v>292</v>
      </c>
      <c r="R496" s="72" t="s">
        <v>334</v>
      </c>
      <c r="S496" s="68" t="s">
        <v>359</v>
      </c>
      <c r="T496" s="68"/>
      <c r="U496" s="70">
        <v>42396.69189814815</v>
      </c>
      <c r="V496" s="72" t="s">
        <v>422</v>
      </c>
      <c r="W496" s="68"/>
      <c r="X496" s="68"/>
      <c r="Y496" s="74" t="s">
        <v>490</v>
      </c>
      <c r="Z496" s="68"/>
    </row>
    <row r="497" spans="1:26" x14ac:dyDescent="0.25">
      <c r="A497" s="66" t="s">
        <v>227</v>
      </c>
      <c r="B497" s="66" t="s">
        <v>226</v>
      </c>
      <c r="C497" s="78"/>
      <c r="D497" s="79"/>
      <c r="E497" s="80"/>
      <c r="F497" s="81"/>
      <c r="G497" s="78"/>
      <c r="H497" s="77"/>
      <c r="I497" s="82"/>
      <c r="J497" s="82"/>
      <c r="K497" s="36"/>
      <c r="L497" s="85"/>
      <c r="M497" s="85"/>
      <c r="N497" s="84"/>
      <c r="O497" s="68" t="s">
        <v>250</v>
      </c>
      <c r="P497" s="70">
        <v>42396.69189814815</v>
      </c>
      <c r="Q497" s="68" t="s">
        <v>292</v>
      </c>
      <c r="R497" s="72" t="s">
        <v>334</v>
      </c>
      <c r="S497" s="68" t="s">
        <v>359</v>
      </c>
      <c r="T497" s="68"/>
      <c r="U497" s="70">
        <v>42396.69189814815</v>
      </c>
      <c r="V497" s="72" t="s">
        <v>422</v>
      </c>
      <c r="W497" s="68"/>
      <c r="X497" s="68"/>
      <c r="Y497" s="74" t="s">
        <v>490</v>
      </c>
      <c r="Z497" s="68"/>
    </row>
    <row r="498" spans="1:26" x14ac:dyDescent="0.25">
      <c r="A498" s="66" t="s">
        <v>228</v>
      </c>
      <c r="B498" s="66" t="s">
        <v>228</v>
      </c>
      <c r="C498" s="78"/>
      <c r="D498" s="79"/>
      <c r="E498" s="80"/>
      <c r="F498" s="81"/>
      <c r="G498" s="78"/>
      <c r="H498" s="77"/>
      <c r="I498" s="82"/>
      <c r="J498" s="82"/>
      <c r="K498" s="36"/>
      <c r="L498" s="85"/>
      <c r="M498" s="85"/>
      <c r="N498" s="84"/>
      <c r="O498" s="68" t="s">
        <v>179</v>
      </c>
      <c r="P498" s="70">
        <v>42396.721770833334</v>
      </c>
      <c r="Q498" s="68" t="s">
        <v>293</v>
      </c>
      <c r="R498" s="72" t="s">
        <v>335</v>
      </c>
      <c r="S498" s="68" t="s">
        <v>360</v>
      </c>
      <c r="T498" s="68"/>
      <c r="U498" s="70">
        <v>42396.721770833334</v>
      </c>
      <c r="V498" s="72" t="s">
        <v>423</v>
      </c>
      <c r="W498" s="68"/>
      <c r="X498" s="68"/>
      <c r="Y498" s="74" t="s">
        <v>491</v>
      </c>
      <c r="Z498" s="68"/>
    </row>
    <row r="499" spans="1:26" x14ac:dyDescent="0.25">
      <c r="A499" s="66" t="s">
        <v>1278</v>
      </c>
      <c r="B499" s="66" t="s">
        <v>1278</v>
      </c>
      <c r="C499" s="78"/>
      <c r="D499" s="79"/>
      <c r="E499" s="80"/>
      <c r="F499" s="81"/>
      <c r="G499" s="78"/>
      <c r="H499" s="77"/>
      <c r="I499" s="82"/>
      <c r="J499" s="82"/>
      <c r="K499" s="36"/>
      <c r="L499" s="85"/>
      <c r="M499" s="85"/>
      <c r="N499" s="84"/>
      <c r="O499" s="68" t="s">
        <v>179</v>
      </c>
      <c r="P499" s="70">
        <v>42396.729907407411</v>
      </c>
      <c r="Q499" s="68" t="s">
        <v>1798</v>
      </c>
      <c r="R499" s="72" t="s">
        <v>2273</v>
      </c>
      <c r="S499" s="68" t="s">
        <v>2428</v>
      </c>
      <c r="T499" s="68" t="s">
        <v>2516</v>
      </c>
      <c r="U499" s="70">
        <v>42396.729907407411</v>
      </c>
      <c r="V499" s="72" t="s">
        <v>2954</v>
      </c>
      <c r="W499" s="68"/>
      <c r="X499" s="68"/>
      <c r="Y499" s="74" t="s">
        <v>3670</v>
      </c>
      <c r="Z499" s="68"/>
    </row>
    <row r="500" spans="1:26" x14ac:dyDescent="0.25">
      <c r="A500" s="66" t="s">
        <v>1279</v>
      </c>
      <c r="B500" s="66" t="s">
        <v>1279</v>
      </c>
      <c r="C500" s="78"/>
      <c r="D500" s="79"/>
      <c r="E500" s="80"/>
      <c r="F500" s="81"/>
      <c r="G500" s="78"/>
      <c r="H500" s="77"/>
      <c r="I500" s="82"/>
      <c r="J500" s="82"/>
      <c r="K500" s="36"/>
      <c r="L500" s="85"/>
      <c r="M500" s="85"/>
      <c r="N500" s="84"/>
      <c r="O500" s="68" t="s">
        <v>179</v>
      </c>
      <c r="P500" s="70">
        <v>42391.743518518517</v>
      </c>
      <c r="Q500" s="68" t="s">
        <v>1799</v>
      </c>
      <c r="R500" s="68"/>
      <c r="S500" s="68"/>
      <c r="T500" s="68" t="s">
        <v>2517</v>
      </c>
      <c r="U500" s="70">
        <v>42391.743518518517</v>
      </c>
      <c r="V500" s="72" t="s">
        <v>2955</v>
      </c>
      <c r="W500" s="68"/>
      <c r="X500" s="68"/>
      <c r="Y500" s="74" t="s">
        <v>3671</v>
      </c>
      <c r="Z500" s="68"/>
    </row>
    <row r="501" spans="1:26" x14ac:dyDescent="0.25">
      <c r="A501" s="66" t="s">
        <v>1279</v>
      </c>
      <c r="B501" s="66" t="s">
        <v>1279</v>
      </c>
      <c r="C501" s="78"/>
      <c r="D501" s="79"/>
      <c r="E501" s="80"/>
      <c r="F501" s="81"/>
      <c r="G501" s="78"/>
      <c r="H501" s="77"/>
      <c r="I501" s="82"/>
      <c r="J501" s="82"/>
      <c r="K501" s="36"/>
      <c r="L501" s="85"/>
      <c r="M501" s="85"/>
      <c r="N501" s="84"/>
      <c r="O501" s="68" t="s">
        <v>179</v>
      </c>
      <c r="P501" s="70">
        <v>42396.747083333335</v>
      </c>
      <c r="Q501" s="68" t="s">
        <v>1800</v>
      </c>
      <c r="R501" s="68"/>
      <c r="S501" s="68"/>
      <c r="T501" s="68" t="s">
        <v>2517</v>
      </c>
      <c r="U501" s="70">
        <v>42396.747083333335</v>
      </c>
      <c r="V501" s="72" t="s">
        <v>2956</v>
      </c>
      <c r="W501" s="68"/>
      <c r="X501" s="68"/>
      <c r="Y501" s="74" t="s">
        <v>3672</v>
      </c>
      <c r="Z501" s="68"/>
    </row>
    <row r="502" spans="1:26" x14ac:dyDescent="0.25">
      <c r="A502" s="66" t="s">
        <v>1280</v>
      </c>
      <c r="B502" s="66" t="s">
        <v>1280</v>
      </c>
      <c r="C502" s="78"/>
      <c r="D502" s="79"/>
      <c r="E502" s="80"/>
      <c r="F502" s="81"/>
      <c r="G502" s="78"/>
      <c r="H502" s="77"/>
      <c r="I502" s="82"/>
      <c r="J502" s="82"/>
      <c r="K502" s="36"/>
      <c r="L502" s="85"/>
      <c r="M502" s="85"/>
      <c r="N502" s="84"/>
      <c r="O502" s="68" t="s">
        <v>179</v>
      </c>
      <c r="P502" s="70">
        <v>42396.749849537038</v>
      </c>
      <c r="Q502" s="68" t="s">
        <v>1801</v>
      </c>
      <c r="R502" s="68"/>
      <c r="S502" s="68"/>
      <c r="T502" s="68"/>
      <c r="U502" s="70">
        <v>42396.749849537038</v>
      </c>
      <c r="V502" s="72" t="s">
        <v>2957</v>
      </c>
      <c r="W502" s="68"/>
      <c r="X502" s="68"/>
      <c r="Y502" s="74" t="s">
        <v>3673</v>
      </c>
      <c r="Z502" s="68"/>
    </row>
    <row r="503" spans="1:26" x14ac:dyDescent="0.25">
      <c r="A503" s="66" t="s">
        <v>226</v>
      </c>
      <c r="B503" s="66" t="s">
        <v>226</v>
      </c>
      <c r="C503" s="78"/>
      <c r="D503" s="79"/>
      <c r="E503" s="80"/>
      <c r="F503" s="81"/>
      <c r="G503" s="78"/>
      <c r="H503" s="77"/>
      <c r="I503" s="82"/>
      <c r="J503" s="82"/>
      <c r="K503" s="36"/>
      <c r="L503" s="85"/>
      <c r="M503" s="85"/>
      <c r="N503" s="84"/>
      <c r="O503" s="68" t="s">
        <v>179</v>
      </c>
      <c r="P503" s="70">
        <v>42395.84275462963</v>
      </c>
      <c r="Q503" s="68" t="s">
        <v>1802</v>
      </c>
      <c r="R503" s="72" t="s">
        <v>2251</v>
      </c>
      <c r="S503" s="68" t="s">
        <v>359</v>
      </c>
      <c r="T503" s="68" t="s">
        <v>2512</v>
      </c>
      <c r="U503" s="70">
        <v>42395.84275462963</v>
      </c>
      <c r="V503" s="72" t="s">
        <v>2958</v>
      </c>
      <c r="W503" s="68"/>
      <c r="X503" s="68"/>
      <c r="Y503" s="74" t="s">
        <v>3674</v>
      </c>
      <c r="Z503" s="68"/>
    </row>
    <row r="504" spans="1:26" x14ac:dyDescent="0.25">
      <c r="A504" s="66" t="s">
        <v>226</v>
      </c>
      <c r="B504" s="66" t="s">
        <v>220</v>
      </c>
      <c r="C504" s="78"/>
      <c r="D504" s="79"/>
      <c r="E504" s="80"/>
      <c r="F504" s="81"/>
      <c r="G504" s="78"/>
      <c r="H504" s="77"/>
      <c r="I504" s="82"/>
      <c r="J504" s="82"/>
      <c r="K504" s="36"/>
      <c r="L504" s="85"/>
      <c r="M504" s="85"/>
      <c r="N504" s="84"/>
      <c r="O504" s="68" t="s">
        <v>250</v>
      </c>
      <c r="P504" s="70">
        <v>42396.600821759261</v>
      </c>
      <c r="Q504" s="68" t="s">
        <v>291</v>
      </c>
      <c r="R504" s="72" t="s">
        <v>334</v>
      </c>
      <c r="S504" s="68" t="s">
        <v>359</v>
      </c>
      <c r="T504" s="68"/>
      <c r="U504" s="70">
        <v>42396.600821759261</v>
      </c>
      <c r="V504" s="72" t="s">
        <v>421</v>
      </c>
      <c r="W504" s="68"/>
      <c r="X504" s="68"/>
      <c r="Y504" s="74" t="s">
        <v>489</v>
      </c>
      <c r="Z504" s="68"/>
    </row>
    <row r="505" spans="1:26" x14ac:dyDescent="0.25">
      <c r="A505" s="66" t="s">
        <v>229</v>
      </c>
      <c r="B505" s="66" t="s">
        <v>226</v>
      </c>
      <c r="C505" s="78"/>
      <c r="D505" s="79"/>
      <c r="E505" s="80"/>
      <c r="F505" s="81"/>
      <c r="G505" s="78"/>
      <c r="H505" s="77"/>
      <c r="I505" s="82"/>
      <c r="J505" s="82"/>
      <c r="K505" s="36"/>
      <c r="L505" s="85"/>
      <c r="M505" s="85"/>
      <c r="N505" s="84"/>
      <c r="O505" s="68" t="s">
        <v>250</v>
      </c>
      <c r="P505" s="70">
        <v>42396.754212962966</v>
      </c>
      <c r="Q505" s="68" t="s">
        <v>294</v>
      </c>
      <c r="R505" s="72" t="s">
        <v>336</v>
      </c>
      <c r="S505" s="68" t="s">
        <v>361</v>
      </c>
      <c r="T505" s="68"/>
      <c r="U505" s="70">
        <v>42396.754212962966</v>
      </c>
      <c r="V505" s="72" t="s">
        <v>424</v>
      </c>
      <c r="W505" s="68"/>
      <c r="X505" s="68"/>
      <c r="Y505" s="74" t="s">
        <v>492</v>
      </c>
      <c r="Z505" s="68"/>
    </row>
    <row r="506" spans="1:26" x14ac:dyDescent="0.25">
      <c r="A506" s="66" t="s">
        <v>229</v>
      </c>
      <c r="B506" s="66" t="s">
        <v>248</v>
      </c>
      <c r="C506" s="78"/>
      <c r="D506" s="79"/>
      <c r="E506" s="80"/>
      <c r="F506" s="81"/>
      <c r="G506" s="78"/>
      <c r="H506" s="77"/>
      <c r="I506" s="82"/>
      <c r="J506" s="82"/>
      <c r="K506" s="36"/>
      <c r="L506" s="85"/>
      <c r="M506" s="85"/>
      <c r="N506" s="84"/>
      <c r="O506" s="68" t="s">
        <v>250</v>
      </c>
      <c r="P506" s="70">
        <v>42396.754212962966</v>
      </c>
      <c r="Q506" s="68" t="s">
        <v>294</v>
      </c>
      <c r="R506" s="72" t="s">
        <v>336</v>
      </c>
      <c r="S506" s="68" t="s">
        <v>361</v>
      </c>
      <c r="T506" s="68"/>
      <c r="U506" s="70">
        <v>42396.754212962966</v>
      </c>
      <c r="V506" s="72" t="s">
        <v>424</v>
      </c>
      <c r="W506" s="68"/>
      <c r="X506" s="68"/>
      <c r="Y506" s="74" t="s">
        <v>492</v>
      </c>
      <c r="Z506" s="68"/>
    </row>
    <row r="507" spans="1:26" x14ac:dyDescent="0.25">
      <c r="A507" s="66" t="s">
        <v>1281</v>
      </c>
      <c r="B507" s="66" t="s">
        <v>1281</v>
      </c>
      <c r="C507" s="78"/>
      <c r="D507" s="79"/>
      <c r="E507" s="80"/>
      <c r="F507" s="81"/>
      <c r="G507" s="78"/>
      <c r="H507" s="77"/>
      <c r="I507" s="82"/>
      <c r="J507" s="82"/>
      <c r="K507" s="36"/>
      <c r="L507" s="85"/>
      <c r="M507" s="85"/>
      <c r="N507" s="84"/>
      <c r="O507" s="68" t="s">
        <v>179</v>
      </c>
      <c r="P507" s="70">
        <v>42396.766944444447</v>
      </c>
      <c r="Q507" s="68" t="s">
        <v>1803</v>
      </c>
      <c r="R507" s="72" t="s">
        <v>2274</v>
      </c>
      <c r="S507" s="68" t="s">
        <v>347</v>
      </c>
      <c r="T507" s="68" t="s">
        <v>2518</v>
      </c>
      <c r="U507" s="70">
        <v>42396.766944444447</v>
      </c>
      <c r="V507" s="72" t="s">
        <v>2959</v>
      </c>
      <c r="W507" s="68"/>
      <c r="X507" s="68"/>
      <c r="Y507" s="74" t="s">
        <v>3675</v>
      </c>
      <c r="Z507" s="68"/>
    </row>
    <row r="508" spans="1:26" x14ac:dyDescent="0.25">
      <c r="A508" s="66" t="s">
        <v>1281</v>
      </c>
      <c r="B508" s="66" t="s">
        <v>1281</v>
      </c>
      <c r="C508" s="78"/>
      <c r="D508" s="79"/>
      <c r="E508" s="80"/>
      <c r="F508" s="81"/>
      <c r="G508" s="78"/>
      <c r="H508" s="77"/>
      <c r="I508" s="82"/>
      <c r="J508" s="82"/>
      <c r="K508" s="36"/>
      <c r="L508" s="85"/>
      <c r="M508" s="85"/>
      <c r="N508" s="84"/>
      <c r="O508" s="68" t="s">
        <v>179</v>
      </c>
      <c r="P508" s="70">
        <v>42396.766979166663</v>
      </c>
      <c r="Q508" s="68" t="s">
        <v>1804</v>
      </c>
      <c r="R508" s="72" t="s">
        <v>2275</v>
      </c>
      <c r="S508" s="68" t="s">
        <v>345</v>
      </c>
      <c r="T508" s="68" t="s">
        <v>2518</v>
      </c>
      <c r="U508" s="70">
        <v>42396.766979166663</v>
      </c>
      <c r="V508" s="72" t="s">
        <v>2960</v>
      </c>
      <c r="W508" s="68"/>
      <c r="X508" s="68"/>
      <c r="Y508" s="74" t="s">
        <v>3676</v>
      </c>
      <c r="Z508" s="68"/>
    </row>
    <row r="509" spans="1:26" x14ac:dyDescent="0.25">
      <c r="A509" s="66" t="s">
        <v>1281</v>
      </c>
      <c r="B509" s="66" t="s">
        <v>1281</v>
      </c>
      <c r="C509" s="78"/>
      <c r="D509" s="79"/>
      <c r="E509" s="80"/>
      <c r="F509" s="81"/>
      <c r="G509" s="78"/>
      <c r="H509" s="77"/>
      <c r="I509" s="82"/>
      <c r="J509" s="82"/>
      <c r="K509" s="36"/>
      <c r="L509" s="85"/>
      <c r="M509" s="85"/>
      <c r="N509" s="84"/>
      <c r="O509" s="68" t="s">
        <v>179</v>
      </c>
      <c r="P509" s="70">
        <v>42396.773298611108</v>
      </c>
      <c r="Q509" s="68" t="s">
        <v>1805</v>
      </c>
      <c r="R509" s="72" t="s">
        <v>2276</v>
      </c>
      <c r="S509" s="68" t="s">
        <v>347</v>
      </c>
      <c r="T509" s="68" t="s">
        <v>1336</v>
      </c>
      <c r="U509" s="70">
        <v>42396.773298611108</v>
      </c>
      <c r="V509" s="72" t="s">
        <v>2961</v>
      </c>
      <c r="W509" s="68"/>
      <c r="X509" s="68"/>
      <c r="Y509" s="74" t="s">
        <v>3677</v>
      </c>
      <c r="Z509" s="68"/>
    </row>
    <row r="510" spans="1:26" x14ac:dyDescent="0.25">
      <c r="A510" s="66" t="s">
        <v>1281</v>
      </c>
      <c r="B510" s="66" t="s">
        <v>1281</v>
      </c>
      <c r="C510" s="78"/>
      <c r="D510" s="79"/>
      <c r="E510" s="80"/>
      <c r="F510" s="81"/>
      <c r="G510" s="78"/>
      <c r="H510" s="77"/>
      <c r="I510" s="82"/>
      <c r="J510" s="82"/>
      <c r="K510" s="36"/>
      <c r="L510" s="85"/>
      <c r="M510" s="85"/>
      <c r="N510" s="84"/>
      <c r="O510" s="68" t="s">
        <v>179</v>
      </c>
      <c r="P510" s="70">
        <v>42396.773333333331</v>
      </c>
      <c r="Q510" s="68" t="s">
        <v>1806</v>
      </c>
      <c r="R510" s="72" t="s">
        <v>2277</v>
      </c>
      <c r="S510" s="68" t="s">
        <v>345</v>
      </c>
      <c r="T510" s="68" t="s">
        <v>1336</v>
      </c>
      <c r="U510" s="70">
        <v>42396.773333333331</v>
      </c>
      <c r="V510" s="72" t="s">
        <v>2962</v>
      </c>
      <c r="W510" s="68"/>
      <c r="X510" s="68"/>
      <c r="Y510" s="74" t="s">
        <v>3678</v>
      </c>
      <c r="Z510" s="68"/>
    </row>
    <row r="511" spans="1:26" x14ac:dyDescent="0.25">
      <c r="A511" s="66" t="s">
        <v>1282</v>
      </c>
      <c r="B511" s="66" t="s">
        <v>1282</v>
      </c>
      <c r="C511" s="78"/>
      <c r="D511" s="79"/>
      <c r="E511" s="80"/>
      <c r="F511" s="81"/>
      <c r="G511" s="78"/>
      <c r="H511" s="77"/>
      <c r="I511" s="82"/>
      <c r="J511" s="82"/>
      <c r="K511" s="36"/>
      <c r="L511" s="85"/>
      <c r="M511" s="85"/>
      <c r="N511" s="84"/>
      <c r="O511" s="68" t="s">
        <v>179</v>
      </c>
      <c r="P511" s="70">
        <v>42396.783946759257</v>
      </c>
      <c r="Q511" s="68" t="s">
        <v>1807</v>
      </c>
      <c r="R511" s="68"/>
      <c r="S511" s="68"/>
      <c r="T511" s="68"/>
      <c r="U511" s="70">
        <v>42396.783946759257</v>
      </c>
      <c r="V511" s="72" t="s">
        <v>2963</v>
      </c>
      <c r="W511" s="68"/>
      <c r="X511" s="68"/>
      <c r="Y511" s="74" t="s">
        <v>3679</v>
      </c>
      <c r="Z511" s="68"/>
    </row>
    <row r="512" spans="1:26" x14ac:dyDescent="0.25">
      <c r="A512" s="66" t="s">
        <v>230</v>
      </c>
      <c r="B512" s="66" t="s">
        <v>230</v>
      </c>
      <c r="C512" s="78"/>
      <c r="D512" s="79"/>
      <c r="E512" s="80"/>
      <c r="F512" s="81"/>
      <c r="G512" s="78"/>
      <c r="H512" s="77"/>
      <c r="I512" s="82"/>
      <c r="J512" s="82"/>
      <c r="K512" s="36"/>
      <c r="L512" s="85"/>
      <c r="M512" s="85"/>
      <c r="N512" s="84"/>
      <c r="O512" s="68" t="s">
        <v>179</v>
      </c>
      <c r="P512" s="70">
        <v>42396.791388888887</v>
      </c>
      <c r="Q512" s="68" t="s">
        <v>295</v>
      </c>
      <c r="R512" s="72" t="s">
        <v>333</v>
      </c>
      <c r="S512" s="68" t="s">
        <v>358</v>
      </c>
      <c r="T512" s="68"/>
      <c r="U512" s="70">
        <v>42396.791388888887</v>
      </c>
      <c r="V512" s="72" t="s">
        <v>425</v>
      </c>
      <c r="W512" s="68"/>
      <c r="X512" s="68"/>
      <c r="Y512" s="74" t="s">
        <v>493</v>
      </c>
      <c r="Z512" s="68"/>
    </row>
    <row r="513" spans="1:26" x14ac:dyDescent="0.25">
      <c r="A513" s="66" t="s">
        <v>1283</v>
      </c>
      <c r="B513" s="66" t="s">
        <v>1283</v>
      </c>
      <c r="C513" s="78"/>
      <c r="D513" s="79"/>
      <c r="E513" s="80"/>
      <c r="F513" s="81"/>
      <c r="G513" s="78"/>
      <c r="H513" s="77"/>
      <c r="I513" s="82"/>
      <c r="J513" s="82"/>
      <c r="K513" s="36"/>
      <c r="L513" s="85"/>
      <c r="M513" s="85"/>
      <c r="N513" s="84"/>
      <c r="O513" s="68" t="s">
        <v>179</v>
      </c>
      <c r="P513" s="70">
        <v>42396.822453703702</v>
      </c>
      <c r="Q513" s="68" t="s">
        <v>1808</v>
      </c>
      <c r="R513" s="68"/>
      <c r="S513" s="68"/>
      <c r="T513" s="68"/>
      <c r="U513" s="70">
        <v>42396.822453703702</v>
      </c>
      <c r="V513" s="72" t="s">
        <v>2964</v>
      </c>
      <c r="W513" s="68"/>
      <c r="X513" s="68"/>
      <c r="Y513" s="74" t="s">
        <v>3680</v>
      </c>
      <c r="Z513" s="68"/>
    </row>
    <row r="514" spans="1:26" x14ac:dyDescent="0.25">
      <c r="A514" s="66" t="s">
        <v>231</v>
      </c>
      <c r="B514" s="66" t="s">
        <v>231</v>
      </c>
      <c r="C514" s="78"/>
      <c r="D514" s="79"/>
      <c r="E514" s="80"/>
      <c r="F514" s="81"/>
      <c r="G514" s="78"/>
      <c r="H514" s="77"/>
      <c r="I514" s="82"/>
      <c r="J514" s="82"/>
      <c r="K514" s="36"/>
      <c r="L514" s="85"/>
      <c r="M514" s="85"/>
      <c r="N514" s="84"/>
      <c r="O514" s="68" t="s">
        <v>179</v>
      </c>
      <c r="P514" s="70">
        <v>42396.83798611111</v>
      </c>
      <c r="Q514" s="68" t="s">
        <v>296</v>
      </c>
      <c r="R514" s="72" t="s">
        <v>337</v>
      </c>
      <c r="S514" s="68" t="s">
        <v>362</v>
      </c>
      <c r="T514" s="68"/>
      <c r="U514" s="70">
        <v>42396.83798611111</v>
      </c>
      <c r="V514" s="72" t="s">
        <v>426</v>
      </c>
      <c r="W514" s="68">
        <v>34.791978919999998</v>
      </c>
      <c r="X514" s="68">
        <v>-96.647273420000005</v>
      </c>
      <c r="Y514" s="74" t="s">
        <v>494</v>
      </c>
      <c r="Z514" s="68"/>
    </row>
    <row r="515" spans="1:26" x14ac:dyDescent="0.25">
      <c r="A515" s="66" t="s">
        <v>232</v>
      </c>
      <c r="B515" s="66" t="s">
        <v>220</v>
      </c>
      <c r="C515" s="78"/>
      <c r="D515" s="79"/>
      <c r="E515" s="80"/>
      <c r="F515" s="81"/>
      <c r="G515" s="78"/>
      <c r="H515" s="77"/>
      <c r="I515" s="82"/>
      <c r="J515" s="82"/>
      <c r="K515" s="36"/>
      <c r="L515" s="85"/>
      <c r="M515" s="85"/>
      <c r="N515" s="84"/>
      <c r="O515" s="68" t="s">
        <v>250</v>
      </c>
      <c r="P515" s="70">
        <v>42389.027118055557</v>
      </c>
      <c r="Q515" s="68" t="s">
        <v>1467</v>
      </c>
      <c r="R515" s="72" t="s">
        <v>2108</v>
      </c>
      <c r="S515" s="68" t="s">
        <v>344</v>
      </c>
      <c r="T515" s="68"/>
      <c r="U515" s="70">
        <v>42389.027118055557</v>
      </c>
      <c r="V515" s="72" t="s">
        <v>2965</v>
      </c>
      <c r="W515" s="68"/>
      <c r="X515" s="68"/>
      <c r="Y515" s="74" t="s">
        <v>3681</v>
      </c>
      <c r="Z515" s="68"/>
    </row>
    <row r="516" spans="1:26" x14ac:dyDescent="0.25">
      <c r="A516" s="66" t="s">
        <v>232</v>
      </c>
      <c r="B516" s="66" t="s">
        <v>220</v>
      </c>
      <c r="C516" s="78"/>
      <c r="D516" s="79"/>
      <c r="E516" s="80"/>
      <c r="F516" s="81"/>
      <c r="G516" s="78"/>
      <c r="H516" s="77"/>
      <c r="I516" s="82"/>
      <c r="J516" s="82"/>
      <c r="K516" s="36"/>
      <c r="L516" s="85"/>
      <c r="M516" s="85"/>
      <c r="N516" s="84"/>
      <c r="O516" s="68" t="s">
        <v>250</v>
      </c>
      <c r="P516" s="70">
        <v>42389.857002314813</v>
      </c>
      <c r="Q516" s="68" t="s">
        <v>1632</v>
      </c>
      <c r="R516" s="72" t="s">
        <v>2202</v>
      </c>
      <c r="S516" s="68" t="s">
        <v>344</v>
      </c>
      <c r="T516" s="68"/>
      <c r="U516" s="70">
        <v>42389.857002314813</v>
      </c>
      <c r="V516" s="72" t="s">
        <v>2966</v>
      </c>
      <c r="W516" s="68"/>
      <c r="X516" s="68"/>
      <c r="Y516" s="74" t="s">
        <v>3682</v>
      </c>
      <c r="Z516" s="68"/>
    </row>
    <row r="517" spans="1:26" x14ac:dyDescent="0.25">
      <c r="A517" s="66" t="s">
        <v>232</v>
      </c>
      <c r="B517" s="66" t="s">
        <v>220</v>
      </c>
      <c r="C517" s="78"/>
      <c r="D517" s="79"/>
      <c r="E517" s="80"/>
      <c r="F517" s="81"/>
      <c r="G517" s="78"/>
      <c r="H517" s="77"/>
      <c r="I517" s="82"/>
      <c r="J517" s="82"/>
      <c r="K517" s="36"/>
      <c r="L517" s="85"/>
      <c r="M517" s="85"/>
      <c r="N517" s="84"/>
      <c r="O517" s="68" t="s">
        <v>250</v>
      </c>
      <c r="P517" s="70">
        <v>42390.823414351849</v>
      </c>
      <c r="Q517" s="68" t="s">
        <v>1530</v>
      </c>
      <c r="R517" s="72" t="s">
        <v>2143</v>
      </c>
      <c r="S517" s="68" t="s">
        <v>2383</v>
      </c>
      <c r="T517" s="68" t="s">
        <v>2465</v>
      </c>
      <c r="U517" s="70">
        <v>42390.823414351849</v>
      </c>
      <c r="V517" s="72" t="s">
        <v>2967</v>
      </c>
      <c r="W517" s="68"/>
      <c r="X517" s="68"/>
      <c r="Y517" s="74" t="s">
        <v>3683</v>
      </c>
      <c r="Z517" s="68"/>
    </row>
    <row r="518" spans="1:26" x14ac:dyDescent="0.25">
      <c r="A518" s="66" t="s">
        <v>232</v>
      </c>
      <c r="B518" s="66" t="s">
        <v>232</v>
      </c>
      <c r="C518" s="78"/>
      <c r="D518" s="79"/>
      <c r="E518" s="80"/>
      <c r="F518" s="81"/>
      <c r="G518" s="78"/>
      <c r="H518" s="77"/>
      <c r="I518" s="82"/>
      <c r="J518" s="82"/>
      <c r="K518" s="36"/>
      <c r="L518" s="85"/>
      <c r="M518" s="85"/>
      <c r="N518" s="84"/>
      <c r="O518" s="68" t="s">
        <v>179</v>
      </c>
      <c r="P518" s="70">
        <v>42390.857071759259</v>
      </c>
      <c r="Q518" s="68" t="s">
        <v>1809</v>
      </c>
      <c r="R518" s="72" t="s">
        <v>2278</v>
      </c>
      <c r="S518" s="68" t="s">
        <v>2429</v>
      </c>
      <c r="T518" s="68"/>
      <c r="U518" s="70">
        <v>42390.857071759259</v>
      </c>
      <c r="V518" s="72" t="s">
        <v>2968</v>
      </c>
      <c r="W518" s="68"/>
      <c r="X518" s="68"/>
      <c r="Y518" s="74" t="s">
        <v>3684</v>
      </c>
      <c r="Z518" s="68"/>
    </row>
    <row r="519" spans="1:26" x14ac:dyDescent="0.25">
      <c r="A519" s="66" t="s">
        <v>232</v>
      </c>
      <c r="B519" s="66" t="s">
        <v>232</v>
      </c>
      <c r="C519" s="78"/>
      <c r="D519" s="79"/>
      <c r="E519" s="80"/>
      <c r="F519" s="81"/>
      <c r="G519" s="78"/>
      <c r="H519" s="77"/>
      <c r="I519" s="82"/>
      <c r="J519" s="82"/>
      <c r="K519" s="36"/>
      <c r="L519" s="85"/>
      <c r="M519" s="85"/>
      <c r="N519" s="84"/>
      <c r="O519" s="68" t="s">
        <v>179</v>
      </c>
      <c r="P519" s="70">
        <v>42391.763402777775</v>
      </c>
      <c r="Q519" s="68" t="s">
        <v>297</v>
      </c>
      <c r="R519" s="68" t="s">
        <v>338</v>
      </c>
      <c r="S519" s="68" t="s">
        <v>363</v>
      </c>
      <c r="T519" s="68"/>
      <c r="U519" s="70">
        <v>42391.763402777775</v>
      </c>
      <c r="V519" s="72" t="s">
        <v>427</v>
      </c>
      <c r="W519" s="68"/>
      <c r="X519" s="68"/>
      <c r="Y519" s="74" t="s">
        <v>495</v>
      </c>
      <c r="Z519" s="68"/>
    </row>
    <row r="520" spans="1:26" x14ac:dyDescent="0.25">
      <c r="A520" s="66" t="s">
        <v>232</v>
      </c>
      <c r="B520" s="66" t="s">
        <v>220</v>
      </c>
      <c r="C520" s="78"/>
      <c r="D520" s="79"/>
      <c r="E520" s="80"/>
      <c r="F520" s="81"/>
      <c r="G520" s="78"/>
      <c r="H520" s="77"/>
      <c r="I520" s="82"/>
      <c r="J520" s="82"/>
      <c r="K520" s="36"/>
      <c r="L520" s="85"/>
      <c r="M520" s="85"/>
      <c r="N520" s="84"/>
      <c r="O520" s="68" t="s">
        <v>250</v>
      </c>
      <c r="P520" s="70">
        <v>42396.761747685188</v>
      </c>
      <c r="Q520" s="68" t="s">
        <v>1796</v>
      </c>
      <c r="R520" s="72" t="s">
        <v>2143</v>
      </c>
      <c r="S520" s="68" t="s">
        <v>2383</v>
      </c>
      <c r="T520" s="68"/>
      <c r="U520" s="70">
        <v>42396.761747685188</v>
      </c>
      <c r="V520" s="72" t="s">
        <v>2969</v>
      </c>
      <c r="W520" s="68"/>
      <c r="X520" s="68"/>
      <c r="Y520" s="74" t="s">
        <v>3685</v>
      </c>
      <c r="Z520" s="68"/>
    </row>
    <row r="521" spans="1:26" x14ac:dyDescent="0.25">
      <c r="A521" s="66" t="s">
        <v>232</v>
      </c>
      <c r="B521" s="66" t="s">
        <v>232</v>
      </c>
      <c r="C521" s="78"/>
      <c r="D521" s="79"/>
      <c r="E521" s="80"/>
      <c r="F521" s="81"/>
      <c r="G521" s="78"/>
      <c r="H521" s="77"/>
      <c r="I521" s="82"/>
      <c r="J521" s="82"/>
      <c r="K521" s="36"/>
      <c r="L521" s="85"/>
      <c r="M521" s="85"/>
      <c r="N521" s="84"/>
      <c r="O521" s="68" t="s">
        <v>179</v>
      </c>
      <c r="P521" s="70">
        <v>42396.857129629629</v>
      </c>
      <c r="Q521" s="68" t="s">
        <v>298</v>
      </c>
      <c r="R521" s="72" t="s">
        <v>339</v>
      </c>
      <c r="S521" s="68" t="s">
        <v>355</v>
      </c>
      <c r="T521" s="68"/>
      <c r="U521" s="70">
        <v>42396.857129629629</v>
      </c>
      <c r="V521" s="72" t="s">
        <v>428</v>
      </c>
      <c r="W521" s="68"/>
      <c r="X521" s="68"/>
      <c r="Y521" s="74" t="s">
        <v>496</v>
      </c>
      <c r="Z521" s="68"/>
    </row>
    <row r="522" spans="1:26" x14ac:dyDescent="0.25">
      <c r="A522" s="66" t="s">
        <v>1284</v>
      </c>
      <c r="B522" s="66" t="s">
        <v>1399</v>
      </c>
      <c r="C522" s="78"/>
      <c r="D522" s="79"/>
      <c r="E522" s="80"/>
      <c r="F522" s="81"/>
      <c r="G522" s="78"/>
      <c r="H522" s="77"/>
      <c r="I522" s="82"/>
      <c r="J522" s="82"/>
      <c r="K522" s="36"/>
      <c r="L522" s="85"/>
      <c r="M522" s="85"/>
      <c r="N522" s="84"/>
      <c r="O522" s="68" t="s">
        <v>251</v>
      </c>
      <c r="P522" s="70">
        <v>42396.864421296297</v>
      </c>
      <c r="Q522" s="68" t="s">
        <v>1810</v>
      </c>
      <c r="R522" s="68"/>
      <c r="S522" s="68"/>
      <c r="T522" s="68"/>
      <c r="U522" s="70">
        <v>42396.864421296297</v>
      </c>
      <c r="V522" s="72" t="s">
        <v>2970</v>
      </c>
      <c r="W522" s="68"/>
      <c r="X522" s="68"/>
      <c r="Y522" s="74" t="s">
        <v>3686</v>
      </c>
      <c r="Z522" s="74" t="s">
        <v>4000</v>
      </c>
    </row>
    <row r="523" spans="1:26" x14ac:dyDescent="0.25">
      <c r="A523" s="66" t="s">
        <v>1285</v>
      </c>
      <c r="B523" s="66" t="s">
        <v>245</v>
      </c>
      <c r="C523" s="78"/>
      <c r="D523" s="79"/>
      <c r="E523" s="80"/>
      <c r="F523" s="81"/>
      <c r="G523" s="78"/>
      <c r="H523" s="77"/>
      <c r="I523" s="82"/>
      <c r="J523" s="82"/>
      <c r="K523" s="36"/>
      <c r="L523" s="85"/>
      <c r="M523" s="85"/>
      <c r="N523" s="84"/>
      <c r="O523" s="68" t="s">
        <v>250</v>
      </c>
      <c r="P523" s="70">
        <v>42396.866076388891</v>
      </c>
      <c r="Q523" s="68" t="s">
        <v>1811</v>
      </c>
      <c r="R523" s="68"/>
      <c r="S523" s="68"/>
      <c r="T523" s="68" t="s">
        <v>2519</v>
      </c>
      <c r="U523" s="70">
        <v>42396.866076388891</v>
      </c>
      <c r="V523" s="72" t="s">
        <v>2971</v>
      </c>
      <c r="W523" s="68"/>
      <c r="X523" s="68"/>
      <c r="Y523" s="74" t="s">
        <v>3687</v>
      </c>
      <c r="Z523" s="68"/>
    </row>
    <row r="524" spans="1:26" x14ac:dyDescent="0.25">
      <c r="A524" s="66" t="s">
        <v>1285</v>
      </c>
      <c r="B524" s="66" t="s">
        <v>1333</v>
      </c>
      <c r="C524" s="78"/>
      <c r="D524" s="79"/>
      <c r="E524" s="80"/>
      <c r="F524" s="81"/>
      <c r="G524" s="78"/>
      <c r="H524" s="77"/>
      <c r="I524" s="82"/>
      <c r="J524" s="82"/>
      <c r="K524" s="36"/>
      <c r="L524" s="85"/>
      <c r="M524" s="85"/>
      <c r="N524" s="84"/>
      <c r="O524" s="68" t="s">
        <v>250</v>
      </c>
      <c r="P524" s="70">
        <v>42396.866076388891</v>
      </c>
      <c r="Q524" s="68" t="s">
        <v>1811</v>
      </c>
      <c r="R524" s="68"/>
      <c r="S524" s="68"/>
      <c r="T524" s="68" t="s">
        <v>2519</v>
      </c>
      <c r="U524" s="70">
        <v>42396.866076388891</v>
      </c>
      <c r="V524" s="72" t="s">
        <v>2971</v>
      </c>
      <c r="W524" s="68"/>
      <c r="X524" s="68"/>
      <c r="Y524" s="74" t="s">
        <v>3687</v>
      </c>
      <c r="Z524" s="68"/>
    </row>
    <row r="525" spans="1:26" x14ac:dyDescent="0.25">
      <c r="A525" s="66" t="s">
        <v>1286</v>
      </c>
      <c r="B525" s="66" t="s">
        <v>1400</v>
      </c>
      <c r="C525" s="78"/>
      <c r="D525" s="79"/>
      <c r="E525" s="80"/>
      <c r="F525" s="81"/>
      <c r="G525" s="78"/>
      <c r="H525" s="77"/>
      <c r="I525" s="82"/>
      <c r="J525" s="82"/>
      <c r="K525" s="36"/>
      <c r="L525" s="85"/>
      <c r="M525" s="85"/>
      <c r="N525" s="84"/>
      <c r="O525" s="68" t="s">
        <v>250</v>
      </c>
      <c r="P525" s="70">
        <v>42396.866180555553</v>
      </c>
      <c r="Q525" s="68" t="s">
        <v>1812</v>
      </c>
      <c r="R525" s="72" t="s">
        <v>2279</v>
      </c>
      <c r="S525" s="68" t="s">
        <v>2430</v>
      </c>
      <c r="T525" s="68" t="s">
        <v>2520</v>
      </c>
      <c r="U525" s="70">
        <v>42396.866180555553</v>
      </c>
      <c r="V525" s="72" t="s">
        <v>2972</v>
      </c>
      <c r="W525" s="68"/>
      <c r="X525" s="68"/>
      <c r="Y525" s="74" t="s">
        <v>3688</v>
      </c>
      <c r="Z525" s="68"/>
    </row>
    <row r="526" spans="1:26" x14ac:dyDescent="0.25">
      <c r="A526" s="66" t="s">
        <v>1286</v>
      </c>
      <c r="B526" s="66" t="s">
        <v>1286</v>
      </c>
      <c r="C526" s="78"/>
      <c r="D526" s="79"/>
      <c r="E526" s="80"/>
      <c r="F526" s="81"/>
      <c r="G526" s="78"/>
      <c r="H526" s="77"/>
      <c r="I526" s="82"/>
      <c r="J526" s="82"/>
      <c r="K526" s="36"/>
      <c r="L526" s="85"/>
      <c r="M526" s="85"/>
      <c r="N526" s="84"/>
      <c r="O526" s="68" t="s">
        <v>179</v>
      </c>
      <c r="P526" s="70">
        <v>42388.987222222226</v>
      </c>
      <c r="Q526" s="68" t="s">
        <v>1813</v>
      </c>
      <c r="R526" s="72" t="s">
        <v>2280</v>
      </c>
      <c r="S526" s="68" t="s">
        <v>2430</v>
      </c>
      <c r="T526" s="68" t="s">
        <v>2520</v>
      </c>
      <c r="U526" s="70">
        <v>42388.987222222226</v>
      </c>
      <c r="V526" s="72" t="s">
        <v>2973</v>
      </c>
      <c r="W526" s="68"/>
      <c r="X526" s="68"/>
      <c r="Y526" s="74" t="s">
        <v>3689</v>
      </c>
      <c r="Z526" s="68"/>
    </row>
    <row r="527" spans="1:26" x14ac:dyDescent="0.25">
      <c r="A527" s="66" t="s">
        <v>1287</v>
      </c>
      <c r="B527" s="66" t="s">
        <v>1356</v>
      </c>
      <c r="C527" s="78"/>
      <c r="D527" s="79"/>
      <c r="E527" s="80"/>
      <c r="F527" s="81"/>
      <c r="G527" s="78"/>
      <c r="H527" s="77"/>
      <c r="I527" s="82"/>
      <c r="J527" s="82"/>
      <c r="K527" s="36"/>
      <c r="L527" s="85"/>
      <c r="M527" s="85"/>
      <c r="N527" s="84"/>
      <c r="O527" s="68" t="s">
        <v>250</v>
      </c>
      <c r="P527" s="70">
        <v>42390.936469907407</v>
      </c>
      <c r="Q527" s="68" t="s">
        <v>1538</v>
      </c>
      <c r="R527" s="72" t="s">
        <v>2133</v>
      </c>
      <c r="S527" s="68" t="s">
        <v>2378</v>
      </c>
      <c r="T527" s="68"/>
      <c r="U527" s="70">
        <v>42390.936469907407</v>
      </c>
      <c r="V527" s="72" t="s">
        <v>2974</v>
      </c>
      <c r="W527" s="68"/>
      <c r="X527" s="68"/>
      <c r="Y527" s="74" t="s">
        <v>3690</v>
      </c>
      <c r="Z527" s="68"/>
    </row>
    <row r="528" spans="1:26" x14ac:dyDescent="0.25">
      <c r="A528" s="66" t="s">
        <v>1287</v>
      </c>
      <c r="B528" s="66" t="s">
        <v>245</v>
      </c>
      <c r="C528" s="78"/>
      <c r="D528" s="79"/>
      <c r="E528" s="80"/>
      <c r="F528" s="81"/>
      <c r="G528" s="78"/>
      <c r="H528" s="77"/>
      <c r="I528" s="82"/>
      <c r="J528" s="82"/>
      <c r="K528" s="36"/>
      <c r="L528" s="85"/>
      <c r="M528" s="85"/>
      <c r="N528" s="84"/>
      <c r="O528" s="68" t="s">
        <v>250</v>
      </c>
      <c r="P528" s="70">
        <v>42390.936469907407</v>
      </c>
      <c r="Q528" s="68" t="s">
        <v>1538</v>
      </c>
      <c r="R528" s="72" t="s">
        <v>2133</v>
      </c>
      <c r="S528" s="68" t="s">
        <v>2378</v>
      </c>
      <c r="T528" s="68"/>
      <c r="U528" s="70">
        <v>42390.936469907407</v>
      </c>
      <c r="V528" s="72" t="s">
        <v>2974</v>
      </c>
      <c r="W528" s="68"/>
      <c r="X528" s="68"/>
      <c r="Y528" s="74" t="s">
        <v>3690</v>
      </c>
      <c r="Z528" s="68"/>
    </row>
    <row r="529" spans="1:26" x14ac:dyDescent="0.25">
      <c r="A529" s="66" t="s">
        <v>1287</v>
      </c>
      <c r="B529" s="66" t="s">
        <v>245</v>
      </c>
      <c r="C529" s="78"/>
      <c r="D529" s="79"/>
      <c r="E529" s="80"/>
      <c r="F529" s="81"/>
      <c r="G529" s="78"/>
      <c r="H529" s="77"/>
      <c r="I529" s="82"/>
      <c r="J529" s="82"/>
      <c r="K529" s="36"/>
      <c r="L529" s="85"/>
      <c r="M529" s="85"/>
      <c r="N529" s="84"/>
      <c r="O529" s="68" t="s">
        <v>250</v>
      </c>
      <c r="P529" s="70">
        <v>42391.067256944443</v>
      </c>
      <c r="Q529" s="68" t="s">
        <v>1814</v>
      </c>
      <c r="R529" s="72" t="s">
        <v>2281</v>
      </c>
      <c r="S529" s="68" t="s">
        <v>354</v>
      </c>
      <c r="T529" s="68" t="s">
        <v>2521</v>
      </c>
      <c r="U529" s="70">
        <v>42391.067256944443</v>
      </c>
      <c r="V529" s="72" t="s">
        <v>2975</v>
      </c>
      <c r="W529" s="68"/>
      <c r="X529" s="68"/>
      <c r="Y529" s="74" t="s">
        <v>3691</v>
      </c>
      <c r="Z529" s="68"/>
    </row>
    <row r="530" spans="1:26" x14ac:dyDescent="0.25">
      <c r="A530" s="66" t="s">
        <v>1287</v>
      </c>
      <c r="B530" s="66" t="s">
        <v>245</v>
      </c>
      <c r="C530" s="78"/>
      <c r="D530" s="79"/>
      <c r="E530" s="80"/>
      <c r="F530" s="81"/>
      <c r="G530" s="78"/>
      <c r="H530" s="77"/>
      <c r="I530" s="82"/>
      <c r="J530" s="82"/>
      <c r="K530" s="36"/>
      <c r="L530" s="85"/>
      <c r="M530" s="85"/>
      <c r="N530" s="84"/>
      <c r="O530" s="68" t="s">
        <v>250</v>
      </c>
      <c r="P530" s="70">
        <v>42391.90966435185</v>
      </c>
      <c r="Q530" s="68" t="s">
        <v>1815</v>
      </c>
      <c r="R530" s="68"/>
      <c r="S530" s="68"/>
      <c r="T530" s="68" t="s">
        <v>2522</v>
      </c>
      <c r="U530" s="70">
        <v>42391.90966435185</v>
      </c>
      <c r="V530" s="72" t="s">
        <v>2976</v>
      </c>
      <c r="W530" s="68"/>
      <c r="X530" s="68"/>
      <c r="Y530" s="74" t="s">
        <v>3692</v>
      </c>
      <c r="Z530" s="68"/>
    </row>
    <row r="531" spans="1:26" x14ac:dyDescent="0.25">
      <c r="A531" s="66" t="s">
        <v>1287</v>
      </c>
      <c r="B531" s="66" t="s">
        <v>234</v>
      </c>
      <c r="C531" s="78"/>
      <c r="D531" s="79"/>
      <c r="E531" s="80"/>
      <c r="F531" s="81"/>
      <c r="G531" s="78"/>
      <c r="H531" s="77"/>
      <c r="I531" s="82"/>
      <c r="J531" s="82"/>
      <c r="K531" s="36"/>
      <c r="L531" s="85"/>
      <c r="M531" s="85"/>
      <c r="N531" s="84"/>
      <c r="O531" s="68" t="s">
        <v>250</v>
      </c>
      <c r="P531" s="70">
        <v>42391.90966435185</v>
      </c>
      <c r="Q531" s="68" t="s">
        <v>1815</v>
      </c>
      <c r="R531" s="68"/>
      <c r="S531" s="68"/>
      <c r="T531" s="68" t="s">
        <v>2522</v>
      </c>
      <c r="U531" s="70">
        <v>42391.90966435185</v>
      </c>
      <c r="V531" s="72" t="s">
        <v>2976</v>
      </c>
      <c r="W531" s="68"/>
      <c r="X531" s="68"/>
      <c r="Y531" s="74" t="s">
        <v>3692</v>
      </c>
      <c r="Z531" s="68"/>
    </row>
    <row r="532" spans="1:26" x14ac:dyDescent="0.25">
      <c r="A532" s="66" t="s">
        <v>1287</v>
      </c>
      <c r="B532" s="66" t="s">
        <v>245</v>
      </c>
      <c r="C532" s="78"/>
      <c r="D532" s="79"/>
      <c r="E532" s="80"/>
      <c r="F532" s="81"/>
      <c r="G532" s="78"/>
      <c r="H532" s="77"/>
      <c r="I532" s="82"/>
      <c r="J532" s="82"/>
      <c r="K532" s="36"/>
      <c r="L532" s="85"/>
      <c r="M532" s="85"/>
      <c r="N532" s="84"/>
      <c r="O532" s="68" t="s">
        <v>250</v>
      </c>
      <c r="P532" s="70">
        <v>42394.051817129628</v>
      </c>
      <c r="Q532" s="68" t="s">
        <v>1816</v>
      </c>
      <c r="R532" s="72" t="s">
        <v>2282</v>
      </c>
      <c r="S532" s="68" t="s">
        <v>354</v>
      </c>
      <c r="T532" s="68" t="s">
        <v>2521</v>
      </c>
      <c r="U532" s="70">
        <v>42394.051817129628</v>
      </c>
      <c r="V532" s="72" t="s">
        <v>2977</v>
      </c>
      <c r="W532" s="68"/>
      <c r="X532" s="68"/>
      <c r="Y532" s="74" t="s">
        <v>3693</v>
      </c>
      <c r="Z532" s="68"/>
    </row>
    <row r="533" spans="1:26" x14ac:dyDescent="0.25">
      <c r="A533" s="66" t="s">
        <v>1287</v>
      </c>
      <c r="B533" s="66" t="s">
        <v>1332</v>
      </c>
      <c r="C533" s="78"/>
      <c r="D533" s="79"/>
      <c r="E533" s="80"/>
      <c r="F533" s="81"/>
      <c r="G533" s="78"/>
      <c r="H533" s="77"/>
      <c r="I533" s="82"/>
      <c r="J533" s="82"/>
      <c r="K533" s="36"/>
      <c r="L533" s="85"/>
      <c r="M533" s="85"/>
      <c r="N533" s="84"/>
      <c r="O533" s="68" t="s">
        <v>250</v>
      </c>
      <c r="P533" s="70">
        <v>42395.008344907408</v>
      </c>
      <c r="Q533" s="68" t="s">
        <v>1817</v>
      </c>
      <c r="R533" s="72" t="s">
        <v>2283</v>
      </c>
      <c r="S533" s="68" t="s">
        <v>2354</v>
      </c>
      <c r="T533" s="68"/>
      <c r="U533" s="70">
        <v>42395.008344907408</v>
      </c>
      <c r="V533" s="72" t="s">
        <v>2978</v>
      </c>
      <c r="W533" s="68"/>
      <c r="X533" s="68"/>
      <c r="Y533" s="74" t="s">
        <v>3694</v>
      </c>
      <c r="Z533" s="68"/>
    </row>
    <row r="534" spans="1:26" x14ac:dyDescent="0.25">
      <c r="A534" s="66" t="s">
        <v>1287</v>
      </c>
      <c r="B534" s="66" t="s">
        <v>245</v>
      </c>
      <c r="C534" s="78"/>
      <c r="D534" s="79"/>
      <c r="E534" s="80"/>
      <c r="F534" s="81"/>
      <c r="G534" s="78"/>
      <c r="H534" s="77"/>
      <c r="I534" s="82"/>
      <c r="J534" s="82"/>
      <c r="K534" s="36"/>
      <c r="L534" s="85"/>
      <c r="M534" s="85"/>
      <c r="N534" s="84"/>
      <c r="O534" s="68" t="s">
        <v>250</v>
      </c>
      <c r="P534" s="70">
        <v>42395.008344907408</v>
      </c>
      <c r="Q534" s="68" t="s">
        <v>1817</v>
      </c>
      <c r="R534" s="72" t="s">
        <v>2283</v>
      </c>
      <c r="S534" s="68" t="s">
        <v>2354</v>
      </c>
      <c r="T534" s="68"/>
      <c r="U534" s="70">
        <v>42395.008344907408</v>
      </c>
      <c r="V534" s="72" t="s">
        <v>2978</v>
      </c>
      <c r="W534" s="68"/>
      <c r="X534" s="68"/>
      <c r="Y534" s="74" t="s">
        <v>3694</v>
      </c>
      <c r="Z534" s="68"/>
    </row>
    <row r="535" spans="1:26" x14ac:dyDescent="0.25">
      <c r="A535" s="66" t="s">
        <v>1287</v>
      </c>
      <c r="B535" s="66" t="s">
        <v>1356</v>
      </c>
      <c r="C535" s="78"/>
      <c r="D535" s="79"/>
      <c r="E535" s="80"/>
      <c r="F535" s="81"/>
      <c r="G535" s="78"/>
      <c r="H535" s="77"/>
      <c r="I535" s="82"/>
      <c r="J535" s="82"/>
      <c r="K535" s="36"/>
      <c r="L535" s="85"/>
      <c r="M535" s="85"/>
      <c r="N535" s="84"/>
      <c r="O535" s="68" t="s">
        <v>250</v>
      </c>
      <c r="P535" s="70">
        <v>42395.070590277777</v>
      </c>
      <c r="Q535" s="68" t="s">
        <v>1818</v>
      </c>
      <c r="R535" s="72" t="s">
        <v>2133</v>
      </c>
      <c r="S535" s="68" t="s">
        <v>2378</v>
      </c>
      <c r="T535" s="68"/>
      <c r="U535" s="70">
        <v>42395.070590277777</v>
      </c>
      <c r="V535" s="72" t="s">
        <v>2979</v>
      </c>
      <c r="W535" s="68"/>
      <c r="X535" s="68"/>
      <c r="Y535" s="74" t="s">
        <v>3695</v>
      </c>
      <c r="Z535" s="68"/>
    </row>
    <row r="536" spans="1:26" x14ac:dyDescent="0.25">
      <c r="A536" s="66" t="s">
        <v>1287</v>
      </c>
      <c r="B536" s="66" t="s">
        <v>245</v>
      </c>
      <c r="C536" s="78"/>
      <c r="D536" s="79"/>
      <c r="E536" s="80"/>
      <c r="F536" s="81"/>
      <c r="G536" s="78"/>
      <c r="H536" s="77"/>
      <c r="I536" s="82"/>
      <c r="J536" s="82"/>
      <c r="K536" s="36"/>
      <c r="L536" s="85"/>
      <c r="M536" s="85"/>
      <c r="N536" s="84"/>
      <c r="O536" s="68" t="s">
        <v>250</v>
      </c>
      <c r="P536" s="70">
        <v>42395.070590277777</v>
      </c>
      <c r="Q536" s="68" t="s">
        <v>1818</v>
      </c>
      <c r="R536" s="72" t="s">
        <v>2133</v>
      </c>
      <c r="S536" s="68" t="s">
        <v>2378</v>
      </c>
      <c r="T536" s="68"/>
      <c r="U536" s="70">
        <v>42395.070590277777</v>
      </c>
      <c r="V536" s="72" t="s">
        <v>2979</v>
      </c>
      <c r="W536" s="68"/>
      <c r="X536" s="68"/>
      <c r="Y536" s="74" t="s">
        <v>3695</v>
      </c>
      <c r="Z536" s="68"/>
    </row>
    <row r="537" spans="1:26" x14ac:dyDescent="0.25">
      <c r="A537" s="66" t="s">
        <v>1287</v>
      </c>
      <c r="B537" s="66" t="s">
        <v>1401</v>
      </c>
      <c r="C537" s="78"/>
      <c r="D537" s="79"/>
      <c r="E537" s="80"/>
      <c r="F537" s="81"/>
      <c r="G537" s="78"/>
      <c r="H537" s="77"/>
      <c r="I537" s="82"/>
      <c r="J537" s="82"/>
      <c r="K537" s="36"/>
      <c r="L537" s="85"/>
      <c r="M537" s="85"/>
      <c r="N537" s="84"/>
      <c r="O537" s="68" t="s">
        <v>250</v>
      </c>
      <c r="P537" s="70">
        <v>42396.874236111114</v>
      </c>
      <c r="Q537" s="68" t="s">
        <v>1819</v>
      </c>
      <c r="R537" s="72" t="s">
        <v>2270</v>
      </c>
      <c r="S537" s="68" t="s">
        <v>354</v>
      </c>
      <c r="T537" s="68"/>
      <c r="U537" s="70">
        <v>42396.874236111114</v>
      </c>
      <c r="V537" s="72" t="s">
        <v>2980</v>
      </c>
      <c r="W537" s="68"/>
      <c r="X537" s="68"/>
      <c r="Y537" s="74" t="s">
        <v>3696</v>
      </c>
      <c r="Z537" s="68"/>
    </row>
    <row r="538" spans="1:26" x14ac:dyDescent="0.25">
      <c r="A538" s="66" t="s">
        <v>1287</v>
      </c>
      <c r="B538" s="66" t="s">
        <v>1402</v>
      </c>
      <c r="C538" s="78"/>
      <c r="D538" s="79"/>
      <c r="E538" s="80"/>
      <c r="F538" s="81"/>
      <c r="G538" s="78"/>
      <c r="H538" s="77"/>
      <c r="I538" s="82"/>
      <c r="J538" s="82"/>
      <c r="K538" s="36"/>
      <c r="L538" s="85"/>
      <c r="M538" s="85"/>
      <c r="N538" s="84"/>
      <c r="O538" s="68" t="s">
        <v>250</v>
      </c>
      <c r="P538" s="70">
        <v>42396.874236111114</v>
      </c>
      <c r="Q538" s="68" t="s">
        <v>1819</v>
      </c>
      <c r="R538" s="72" t="s">
        <v>2270</v>
      </c>
      <c r="S538" s="68" t="s">
        <v>354</v>
      </c>
      <c r="T538" s="68"/>
      <c r="U538" s="70">
        <v>42396.874236111114</v>
      </c>
      <c r="V538" s="72" t="s">
        <v>2980</v>
      </c>
      <c r="W538" s="68"/>
      <c r="X538" s="68"/>
      <c r="Y538" s="74" t="s">
        <v>3696</v>
      </c>
      <c r="Z538" s="68"/>
    </row>
    <row r="539" spans="1:26" x14ac:dyDescent="0.25">
      <c r="A539" s="66" t="s">
        <v>1287</v>
      </c>
      <c r="B539" s="66" t="s">
        <v>245</v>
      </c>
      <c r="C539" s="78"/>
      <c r="D539" s="79"/>
      <c r="E539" s="80"/>
      <c r="F539" s="81"/>
      <c r="G539" s="78"/>
      <c r="H539" s="77"/>
      <c r="I539" s="82"/>
      <c r="J539" s="82"/>
      <c r="K539" s="36"/>
      <c r="L539" s="85"/>
      <c r="M539" s="85"/>
      <c r="N539" s="84"/>
      <c r="O539" s="68" t="s">
        <v>250</v>
      </c>
      <c r="P539" s="70">
        <v>42396.874236111114</v>
      </c>
      <c r="Q539" s="68" t="s">
        <v>1819</v>
      </c>
      <c r="R539" s="72" t="s">
        <v>2270</v>
      </c>
      <c r="S539" s="68" t="s">
        <v>354</v>
      </c>
      <c r="T539" s="68"/>
      <c r="U539" s="70">
        <v>42396.874236111114</v>
      </c>
      <c r="V539" s="72" t="s">
        <v>2980</v>
      </c>
      <c r="W539" s="68"/>
      <c r="X539" s="68"/>
      <c r="Y539" s="74" t="s">
        <v>3696</v>
      </c>
      <c r="Z539" s="68"/>
    </row>
    <row r="540" spans="1:26" x14ac:dyDescent="0.25">
      <c r="A540" s="66" t="s">
        <v>233</v>
      </c>
      <c r="B540" s="66" t="s">
        <v>249</v>
      </c>
      <c r="C540" s="78"/>
      <c r="D540" s="79"/>
      <c r="E540" s="80"/>
      <c r="F540" s="81"/>
      <c r="G540" s="78"/>
      <c r="H540" s="77"/>
      <c r="I540" s="82"/>
      <c r="J540" s="82"/>
      <c r="K540" s="36"/>
      <c r="L540" s="85"/>
      <c r="M540" s="85"/>
      <c r="N540" s="84"/>
      <c r="O540" s="68" t="s">
        <v>250</v>
      </c>
      <c r="P540" s="70">
        <v>42396.883194444446</v>
      </c>
      <c r="Q540" s="68" t="s">
        <v>299</v>
      </c>
      <c r="R540" s="72" t="s">
        <v>330</v>
      </c>
      <c r="S540" s="68" t="s">
        <v>355</v>
      </c>
      <c r="T540" s="68"/>
      <c r="U540" s="70">
        <v>42396.883194444446</v>
      </c>
      <c r="V540" s="72" t="s">
        <v>429</v>
      </c>
      <c r="W540" s="68"/>
      <c r="X540" s="68"/>
      <c r="Y540" s="74" t="s">
        <v>497</v>
      </c>
      <c r="Z540" s="68"/>
    </row>
    <row r="541" spans="1:26" x14ac:dyDescent="0.25">
      <c r="A541" s="66" t="s">
        <v>234</v>
      </c>
      <c r="B541" s="66" t="s">
        <v>249</v>
      </c>
      <c r="C541" s="78"/>
      <c r="D541" s="79"/>
      <c r="E541" s="80"/>
      <c r="F541" s="81"/>
      <c r="G541" s="78"/>
      <c r="H541" s="77"/>
      <c r="I541" s="82"/>
      <c r="J541" s="82"/>
      <c r="K541" s="36"/>
      <c r="L541" s="85"/>
      <c r="M541" s="85"/>
      <c r="N541" s="84"/>
      <c r="O541" s="68" t="s">
        <v>250</v>
      </c>
      <c r="P541" s="70">
        <v>42396.885034722225</v>
      </c>
      <c r="Q541" s="68" t="s">
        <v>300</v>
      </c>
      <c r="R541" s="72" t="s">
        <v>330</v>
      </c>
      <c r="S541" s="68" t="s">
        <v>355</v>
      </c>
      <c r="T541" s="68"/>
      <c r="U541" s="70">
        <v>42396.885034722225</v>
      </c>
      <c r="V541" s="72" t="s">
        <v>430</v>
      </c>
      <c r="W541" s="68"/>
      <c r="X541" s="68"/>
      <c r="Y541" s="74" t="s">
        <v>498</v>
      </c>
      <c r="Z541" s="68"/>
    </row>
    <row r="542" spans="1:26" x14ac:dyDescent="0.25">
      <c r="A542" s="66" t="s">
        <v>233</v>
      </c>
      <c r="B542" s="66" t="s">
        <v>239</v>
      </c>
      <c r="C542" s="78"/>
      <c r="D542" s="79"/>
      <c r="E542" s="80"/>
      <c r="F542" s="81"/>
      <c r="G542" s="78"/>
      <c r="H542" s="77"/>
      <c r="I542" s="82"/>
      <c r="J542" s="82"/>
      <c r="K542" s="36"/>
      <c r="L542" s="85"/>
      <c r="M542" s="85"/>
      <c r="N542" s="84"/>
      <c r="O542" s="68" t="s">
        <v>250</v>
      </c>
      <c r="P542" s="70">
        <v>42396.883194444446</v>
      </c>
      <c r="Q542" s="68" t="s">
        <v>299</v>
      </c>
      <c r="R542" s="72" t="s">
        <v>330</v>
      </c>
      <c r="S542" s="68" t="s">
        <v>355</v>
      </c>
      <c r="T542" s="68"/>
      <c r="U542" s="70">
        <v>42396.883194444446</v>
      </c>
      <c r="V542" s="72" t="s">
        <v>429</v>
      </c>
      <c r="W542" s="68"/>
      <c r="X542" s="68"/>
      <c r="Y542" s="74" t="s">
        <v>497</v>
      </c>
      <c r="Z542" s="68"/>
    </row>
    <row r="543" spans="1:26" x14ac:dyDescent="0.25">
      <c r="A543" s="66" t="s">
        <v>234</v>
      </c>
      <c r="B543" s="66" t="s">
        <v>233</v>
      </c>
      <c r="C543" s="78"/>
      <c r="D543" s="79"/>
      <c r="E543" s="80"/>
      <c r="F543" s="81"/>
      <c r="G543" s="78"/>
      <c r="H543" s="77"/>
      <c r="I543" s="82"/>
      <c r="J543" s="82"/>
      <c r="K543" s="36"/>
      <c r="L543" s="85"/>
      <c r="M543" s="85"/>
      <c r="N543" s="84"/>
      <c r="O543" s="68" t="s">
        <v>250</v>
      </c>
      <c r="P543" s="70">
        <v>42396.885034722225</v>
      </c>
      <c r="Q543" s="68" t="s">
        <v>300</v>
      </c>
      <c r="R543" s="72" t="s">
        <v>330</v>
      </c>
      <c r="S543" s="68" t="s">
        <v>355</v>
      </c>
      <c r="T543" s="68"/>
      <c r="U543" s="70">
        <v>42396.885034722225</v>
      </c>
      <c r="V543" s="72" t="s">
        <v>430</v>
      </c>
      <c r="W543" s="68"/>
      <c r="X543" s="68"/>
      <c r="Y543" s="74" t="s">
        <v>498</v>
      </c>
      <c r="Z543" s="68"/>
    </row>
    <row r="544" spans="1:26" x14ac:dyDescent="0.25">
      <c r="A544" s="66" t="s">
        <v>235</v>
      </c>
      <c r="B544" s="66" t="s">
        <v>235</v>
      </c>
      <c r="C544" s="78"/>
      <c r="D544" s="79"/>
      <c r="E544" s="80"/>
      <c r="F544" s="81"/>
      <c r="G544" s="78"/>
      <c r="H544" s="77"/>
      <c r="I544" s="82"/>
      <c r="J544" s="82"/>
      <c r="K544" s="36"/>
      <c r="L544" s="85"/>
      <c r="M544" s="85"/>
      <c r="N544" s="84"/>
      <c r="O544" s="68" t="s">
        <v>179</v>
      </c>
      <c r="P544" s="70">
        <v>42396.977847222224</v>
      </c>
      <c r="Q544" s="68" t="s">
        <v>301</v>
      </c>
      <c r="R544" s="68"/>
      <c r="S544" s="68"/>
      <c r="T544" s="68"/>
      <c r="U544" s="70">
        <v>42396.977847222224</v>
      </c>
      <c r="V544" s="72" t="s">
        <v>431</v>
      </c>
      <c r="W544" s="68"/>
      <c r="X544" s="68"/>
      <c r="Y544" s="74" t="s">
        <v>499</v>
      </c>
      <c r="Z544" s="68"/>
    </row>
    <row r="545" spans="1:26" x14ac:dyDescent="0.25">
      <c r="A545" s="66" t="s">
        <v>236</v>
      </c>
      <c r="B545" s="66" t="s">
        <v>235</v>
      </c>
      <c r="C545" s="78"/>
      <c r="D545" s="79"/>
      <c r="E545" s="80"/>
      <c r="F545" s="81"/>
      <c r="G545" s="78"/>
      <c r="H545" s="77"/>
      <c r="I545" s="82"/>
      <c r="J545" s="82"/>
      <c r="K545" s="36"/>
      <c r="L545" s="85"/>
      <c r="M545" s="85"/>
      <c r="N545" s="84"/>
      <c r="O545" s="68" t="s">
        <v>250</v>
      </c>
      <c r="P545" s="70">
        <v>42396.979201388887</v>
      </c>
      <c r="Q545" s="68" t="s">
        <v>302</v>
      </c>
      <c r="R545" s="68"/>
      <c r="S545" s="68"/>
      <c r="T545" s="68"/>
      <c r="U545" s="70">
        <v>42396.979201388887</v>
      </c>
      <c r="V545" s="72" t="s">
        <v>432</v>
      </c>
      <c r="W545" s="68"/>
      <c r="X545" s="68"/>
      <c r="Y545" s="74" t="s">
        <v>500</v>
      </c>
      <c r="Z545" s="68"/>
    </row>
    <row r="546" spans="1:26" x14ac:dyDescent="0.25">
      <c r="A546" s="66" t="s">
        <v>1288</v>
      </c>
      <c r="B546" s="66" t="s">
        <v>245</v>
      </c>
      <c r="C546" s="78"/>
      <c r="D546" s="79"/>
      <c r="E546" s="80"/>
      <c r="F546" s="81"/>
      <c r="G546" s="78"/>
      <c r="H546" s="77"/>
      <c r="I546" s="82"/>
      <c r="J546" s="82"/>
      <c r="K546" s="36"/>
      <c r="L546" s="85"/>
      <c r="M546" s="85"/>
      <c r="N546" s="84"/>
      <c r="O546" s="68" t="s">
        <v>250</v>
      </c>
      <c r="P546" s="70">
        <v>42396.982858796298</v>
      </c>
      <c r="Q546" s="68" t="s">
        <v>1811</v>
      </c>
      <c r="R546" s="68"/>
      <c r="S546" s="68"/>
      <c r="T546" s="68" t="s">
        <v>2519</v>
      </c>
      <c r="U546" s="70">
        <v>42396.982858796298</v>
      </c>
      <c r="V546" s="72" t="s">
        <v>2981</v>
      </c>
      <c r="W546" s="68"/>
      <c r="X546" s="68"/>
      <c r="Y546" s="74" t="s">
        <v>3697</v>
      </c>
      <c r="Z546" s="68"/>
    </row>
    <row r="547" spans="1:26" x14ac:dyDescent="0.25">
      <c r="A547" s="66" t="s">
        <v>1288</v>
      </c>
      <c r="B547" s="66" t="s">
        <v>1333</v>
      </c>
      <c r="C547" s="78"/>
      <c r="D547" s="79"/>
      <c r="E547" s="80"/>
      <c r="F547" s="81"/>
      <c r="G547" s="78"/>
      <c r="H547" s="77"/>
      <c r="I547" s="82"/>
      <c r="J547" s="82"/>
      <c r="K547" s="36"/>
      <c r="L547" s="85"/>
      <c r="M547" s="85"/>
      <c r="N547" s="84"/>
      <c r="O547" s="68" t="s">
        <v>250</v>
      </c>
      <c r="P547" s="70">
        <v>42396.982858796298</v>
      </c>
      <c r="Q547" s="68" t="s">
        <v>1811</v>
      </c>
      <c r="R547" s="68"/>
      <c r="S547" s="68"/>
      <c r="T547" s="68" t="s">
        <v>2519</v>
      </c>
      <c r="U547" s="70">
        <v>42396.982858796298</v>
      </c>
      <c r="V547" s="72" t="s">
        <v>2981</v>
      </c>
      <c r="W547" s="68"/>
      <c r="X547" s="68"/>
      <c r="Y547" s="74" t="s">
        <v>3697</v>
      </c>
      <c r="Z547" s="68"/>
    </row>
    <row r="548" spans="1:26" x14ac:dyDescent="0.25">
      <c r="A548" s="66" t="s">
        <v>1289</v>
      </c>
      <c r="B548" s="66" t="s">
        <v>1289</v>
      </c>
      <c r="C548" s="78"/>
      <c r="D548" s="79"/>
      <c r="E548" s="80"/>
      <c r="F548" s="81"/>
      <c r="G548" s="78"/>
      <c r="H548" s="77"/>
      <c r="I548" s="82"/>
      <c r="J548" s="82"/>
      <c r="K548" s="36"/>
      <c r="L548" s="85"/>
      <c r="M548" s="85"/>
      <c r="N548" s="84"/>
      <c r="O548" s="68" t="s">
        <v>179</v>
      </c>
      <c r="P548" s="70">
        <v>42397.000104166669</v>
      </c>
      <c r="Q548" s="68" t="s">
        <v>1820</v>
      </c>
      <c r="R548" s="72" t="s">
        <v>2284</v>
      </c>
      <c r="S548" s="68" t="s">
        <v>345</v>
      </c>
      <c r="T548" s="68" t="s">
        <v>2523</v>
      </c>
      <c r="U548" s="70">
        <v>42397.000104166669</v>
      </c>
      <c r="V548" s="72" t="s">
        <v>2982</v>
      </c>
      <c r="W548" s="68"/>
      <c r="X548" s="68"/>
      <c r="Y548" s="74" t="s">
        <v>3698</v>
      </c>
      <c r="Z548" s="68"/>
    </row>
    <row r="549" spans="1:26" x14ac:dyDescent="0.25">
      <c r="A549" s="66" t="s">
        <v>237</v>
      </c>
      <c r="B549" s="66" t="s">
        <v>237</v>
      </c>
      <c r="C549" s="78"/>
      <c r="D549" s="79"/>
      <c r="E549" s="80"/>
      <c r="F549" s="81"/>
      <c r="G549" s="78"/>
      <c r="H549" s="77"/>
      <c r="I549" s="82"/>
      <c r="J549" s="82"/>
      <c r="K549" s="36"/>
      <c r="L549" s="85"/>
      <c r="M549" s="85"/>
      <c r="N549" s="84"/>
      <c r="O549" s="68" t="s">
        <v>179</v>
      </c>
      <c r="P549" s="70">
        <v>42396.929629629631</v>
      </c>
      <c r="Q549" s="68" t="s">
        <v>303</v>
      </c>
      <c r="R549" s="72" t="s">
        <v>340</v>
      </c>
      <c r="S549" s="68" t="s">
        <v>345</v>
      </c>
      <c r="T549" s="68"/>
      <c r="U549" s="70">
        <v>42396.929629629631</v>
      </c>
      <c r="V549" s="72" t="s">
        <v>433</v>
      </c>
      <c r="W549" s="68"/>
      <c r="X549" s="68"/>
      <c r="Y549" s="74" t="s">
        <v>501</v>
      </c>
      <c r="Z549" s="68"/>
    </row>
    <row r="550" spans="1:26" x14ac:dyDescent="0.25">
      <c r="A550" s="66" t="s">
        <v>238</v>
      </c>
      <c r="B550" s="66" t="s">
        <v>237</v>
      </c>
      <c r="C550" s="78"/>
      <c r="D550" s="79"/>
      <c r="E550" s="80"/>
      <c r="F550" s="81"/>
      <c r="G550" s="78"/>
      <c r="H550" s="77"/>
      <c r="I550" s="82"/>
      <c r="J550" s="82"/>
      <c r="K550" s="36"/>
      <c r="L550" s="85"/>
      <c r="M550" s="85"/>
      <c r="N550" s="84"/>
      <c r="O550" s="68" t="s">
        <v>250</v>
      </c>
      <c r="P550" s="70">
        <v>42397.007731481484</v>
      </c>
      <c r="Q550" s="68" t="s">
        <v>304</v>
      </c>
      <c r="R550" s="72" t="s">
        <v>340</v>
      </c>
      <c r="S550" s="68" t="s">
        <v>345</v>
      </c>
      <c r="T550" s="68"/>
      <c r="U550" s="70">
        <v>42397.007731481484</v>
      </c>
      <c r="V550" s="72" t="s">
        <v>434</v>
      </c>
      <c r="W550" s="68"/>
      <c r="X550" s="68"/>
      <c r="Y550" s="74" t="s">
        <v>502</v>
      </c>
      <c r="Z550" s="68"/>
    </row>
    <row r="551" spans="1:26" x14ac:dyDescent="0.25">
      <c r="A551" s="66" t="s">
        <v>1290</v>
      </c>
      <c r="B551" s="66" t="s">
        <v>1290</v>
      </c>
      <c r="C551" s="78"/>
      <c r="D551" s="79"/>
      <c r="E551" s="80"/>
      <c r="F551" s="81"/>
      <c r="G551" s="78"/>
      <c r="H551" s="77"/>
      <c r="I551" s="82"/>
      <c r="J551" s="82"/>
      <c r="K551" s="36"/>
      <c r="L551" s="85"/>
      <c r="M551" s="85"/>
      <c r="N551" s="84"/>
      <c r="O551" s="68" t="s">
        <v>179</v>
      </c>
      <c r="P551" s="70">
        <v>42397.008472222224</v>
      </c>
      <c r="Q551" s="68" t="s">
        <v>1821</v>
      </c>
      <c r="R551" s="72" t="s">
        <v>2285</v>
      </c>
      <c r="S551" s="68" t="s">
        <v>2431</v>
      </c>
      <c r="T551" s="68"/>
      <c r="U551" s="70">
        <v>42397.008472222224</v>
      </c>
      <c r="V551" s="72" t="s">
        <v>2983</v>
      </c>
      <c r="W551" s="68"/>
      <c r="X551" s="68"/>
      <c r="Y551" s="74" t="s">
        <v>3699</v>
      </c>
      <c r="Z551" s="68"/>
    </row>
    <row r="552" spans="1:26" x14ac:dyDescent="0.25">
      <c r="A552" s="66" t="s">
        <v>1290</v>
      </c>
      <c r="B552" s="66" t="s">
        <v>1290</v>
      </c>
      <c r="C552" s="78"/>
      <c r="D552" s="79"/>
      <c r="E552" s="80"/>
      <c r="F552" s="81"/>
      <c r="G552" s="78"/>
      <c r="H552" s="77"/>
      <c r="I552" s="82"/>
      <c r="J552" s="82"/>
      <c r="K552" s="36"/>
      <c r="L552" s="85"/>
      <c r="M552" s="85"/>
      <c r="N552" s="84"/>
      <c r="O552" s="68" t="s">
        <v>179</v>
      </c>
      <c r="P552" s="70">
        <v>42397.02</v>
      </c>
      <c r="Q552" s="68" t="s">
        <v>1822</v>
      </c>
      <c r="R552" s="72" t="s">
        <v>2285</v>
      </c>
      <c r="S552" s="68" t="s">
        <v>2431</v>
      </c>
      <c r="T552" s="68"/>
      <c r="U552" s="70">
        <v>42397.02</v>
      </c>
      <c r="V552" s="72" t="s">
        <v>2984</v>
      </c>
      <c r="W552" s="68"/>
      <c r="X552" s="68"/>
      <c r="Y552" s="74" t="s">
        <v>3700</v>
      </c>
      <c r="Z552" s="68"/>
    </row>
    <row r="553" spans="1:26" x14ac:dyDescent="0.25">
      <c r="A553" s="66" t="s">
        <v>216</v>
      </c>
      <c r="B553" s="66" t="s">
        <v>239</v>
      </c>
      <c r="C553" s="78"/>
      <c r="D553" s="79"/>
      <c r="E553" s="80"/>
      <c r="F553" s="81"/>
      <c r="G553" s="78"/>
      <c r="H553" s="77"/>
      <c r="I553" s="82"/>
      <c r="J553" s="82"/>
      <c r="K553" s="36"/>
      <c r="L553" s="85"/>
      <c r="M553" s="85"/>
      <c r="N553" s="84"/>
      <c r="O553" s="68" t="s">
        <v>250</v>
      </c>
      <c r="P553" s="70">
        <v>42396.030416666668</v>
      </c>
      <c r="Q553" s="68" t="s">
        <v>280</v>
      </c>
      <c r="R553" s="72" t="s">
        <v>329</v>
      </c>
      <c r="S553" s="68" t="s">
        <v>355</v>
      </c>
      <c r="T553" s="68" t="s">
        <v>373</v>
      </c>
      <c r="U553" s="70">
        <v>42396.030416666668</v>
      </c>
      <c r="V553" s="72" t="s">
        <v>407</v>
      </c>
      <c r="W553" s="68"/>
      <c r="X553" s="68"/>
      <c r="Y553" s="74" t="s">
        <v>475</v>
      </c>
      <c r="Z553" s="68"/>
    </row>
    <row r="554" spans="1:26" x14ac:dyDescent="0.25">
      <c r="A554" s="66" t="s">
        <v>239</v>
      </c>
      <c r="B554" s="66" t="s">
        <v>216</v>
      </c>
      <c r="C554" s="78"/>
      <c r="D554" s="79"/>
      <c r="E554" s="80"/>
      <c r="F554" s="81"/>
      <c r="G554" s="78"/>
      <c r="H554" s="77"/>
      <c r="I554" s="82"/>
      <c r="J554" s="82"/>
      <c r="K554" s="36"/>
      <c r="L554" s="85"/>
      <c r="M554" s="85"/>
      <c r="N554" s="84"/>
      <c r="O554" s="68" t="s">
        <v>250</v>
      </c>
      <c r="P554" s="70">
        <v>42396.000196759262</v>
      </c>
      <c r="Q554" s="68" t="s">
        <v>305</v>
      </c>
      <c r="R554" s="72" t="s">
        <v>330</v>
      </c>
      <c r="S554" s="68" t="s">
        <v>355</v>
      </c>
      <c r="T554" s="68" t="s">
        <v>374</v>
      </c>
      <c r="U554" s="70">
        <v>42396.000196759262</v>
      </c>
      <c r="V554" s="72" t="s">
        <v>435</v>
      </c>
      <c r="W554" s="68"/>
      <c r="X554" s="68"/>
      <c r="Y554" s="74" t="s">
        <v>503</v>
      </c>
      <c r="Z554" s="68"/>
    </row>
    <row r="555" spans="1:26" x14ac:dyDescent="0.25">
      <c r="A555" s="66" t="s">
        <v>240</v>
      </c>
      <c r="B555" s="66" t="s">
        <v>239</v>
      </c>
      <c r="C555" s="78"/>
      <c r="D555" s="79"/>
      <c r="E555" s="80"/>
      <c r="F555" s="81"/>
      <c r="G555" s="78"/>
      <c r="H555" s="77"/>
      <c r="I555" s="82"/>
      <c r="J555" s="82"/>
      <c r="K555" s="36"/>
      <c r="L555" s="85"/>
      <c r="M555" s="85"/>
      <c r="N555" s="84"/>
      <c r="O555" s="68" t="s">
        <v>250</v>
      </c>
      <c r="P555" s="70">
        <v>42397.029398148145</v>
      </c>
      <c r="Q555" s="68" t="s">
        <v>306</v>
      </c>
      <c r="R555" s="72" t="s">
        <v>330</v>
      </c>
      <c r="S555" s="68" t="s">
        <v>355</v>
      </c>
      <c r="T555" s="68"/>
      <c r="U555" s="70">
        <v>42397.029398148145</v>
      </c>
      <c r="V555" s="72" t="s">
        <v>436</v>
      </c>
      <c r="W555" s="68"/>
      <c r="X555" s="68"/>
      <c r="Y555" s="74" t="s">
        <v>504</v>
      </c>
      <c r="Z555" s="68"/>
    </row>
    <row r="556" spans="1:26" x14ac:dyDescent="0.25">
      <c r="A556" s="66" t="s">
        <v>241</v>
      </c>
      <c r="B556" s="66" t="s">
        <v>241</v>
      </c>
      <c r="C556" s="78"/>
      <c r="D556" s="79"/>
      <c r="E556" s="80"/>
      <c r="F556" s="81"/>
      <c r="G556" s="78"/>
      <c r="H556" s="77"/>
      <c r="I556" s="82"/>
      <c r="J556" s="82"/>
      <c r="K556" s="36"/>
      <c r="L556" s="85"/>
      <c r="M556" s="85"/>
      <c r="N556" s="84"/>
      <c r="O556" s="68" t="s">
        <v>179</v>
      </c>
      <c r="P556" s="70">
        <v>42394.177673611113</v>
      </c>
      <c r="Q556" s="68" t="s">
        <v>307</v>
      </c>
      <c r="R556" s="72" t="s">
        <v>341</v>
      </c>
      <c r="S556" s="68" t="s">
        <v>364</v>
      </c>
      <c r="T556" s="68"/>
      <c r="U556" s="70">
        <v>42394.177673611113</v>
      </c>
      <c r="V556" s="72" t="s">
        <v>437</v>
      </c>
      <c r="W556" s="68"/>
      <c r="X556" s="68"/>
      <c r="Y556" s="74" t="s">
        <v>505</v>
      </c>
      <c r="Z556" s="68"/>
    </row>
    <row r="557" spans="1:26" x14ac:dyDescent="0.25">
      <c r="A557" s="66" t="s">
        <v>241</v>
      </c>
      <c r="B557" s="66" t="s">
        <v>241</v>
      </c>
      <c r="C557" s="78"/>
      <c r="D557" s="79"/>
      <c r="E557" s="80"/>
      <c r="F557" s="81"/>
      <c r="G557" s="78"/>
      <c r="H557" s="77"/>
      <c r="I557" s="82"/>
      <c r="J557" s="82"/>
      <c r="K557" s="36"/>
      <c r="L557" s="85"/>
      <c r="M557" s="85"/>
      <c r="N557" s="84"/>
      <c r="O557" s="68" t="s">
        <v>179</v>
      </c>
      <c r="P557" s="70">
        <v>42397.049467592595</v>
      </c>
      <c r="Q557" s="68" t="s">
        <v>308</v>
      </c>
      <c r="R557" s="72" t="s">
        <v>342</v>
      </c>
      <c r="S557" s="68" t="s">
        <v>364</v>
      </c>
      <c r="T557" s="68"/>
      <c r="U557" s="70">
        <v>42397.049467592595</v>
      </c>
      <c r="V557" s="72" t="s">
        <v>438</v>
      </c>
      <c r="W557" s="68"/>
      <c r="X557" s="68"/>
      <c r="Y557" s="74" t="s">
        <v>506</v>
      </c>
      <c r="Z557" s="68"/>
    </row>
    <row r="558" spans="1:26" x14ac:dyDescent="0.25">
      <c r="A558" s="66" t="s">
        <v>1291</v>
      </c>
      <c r="B558" s="66" t="s">
        <v>1291</v>
      </c>
      <c r="C558" s="78"/>
      <c r="D558" s="79"/>
      <c r="E558" s="80"/>
      <c r="F558" s="81"/>
      <c r="G558" s="78"/>
      <c r="H558" s="77"/>
      <c r="I558" s="82"/>
      <c r="J558" s="82"/>
      <c r="K558" s="36"/>
      <c r="L558" s="85"/>
      <c r="M558" s="85"/>
      <c r="N558" s="84"/>
      <c r="O558" s="68" t="s">
        <v>179</v>
      </c>
      <c r="P558" s="70">
        <v>42396.773321759261</v>
      </c>
      <c r="Q558" s="68" t="s">
        <v>1823</v>
      </c>
      <c r="R558" s="72" t="s">
        <v>2286</v>
      </c>
      <c r="S558" s="68" t="s">
        <v>347</v>
      </c>
      <c r="T558" s="68"/>
      <c r="U558" s="70">
        <v>42396.773321759261</v>
      </c>
      <c r="V558" s="72" t="s">
        <v>2985</v>
      </c>
      <c r="W558" s="68"/>
      <c r="X558" s="68"/>
      <c r="Y558" s="74" t="s">
        <v>3701</v>
      </c>
      <c r="Z558" s="68"/>
    </row>
    <row r="559" spans="1:26" x14ac:dyDescent="0.25">
      <c r="A559" s="66" t="s">
        <v>1291</v>
      </c>
      <c r="B559" s="66" t="s">
        <v>1291</v>
      </c>
      <c r="C559" s="78"/>
      <c r="D559" s="79"/>
      <c r="E559" s="80"/>
      <c r="F559" s="81"/>
      <c r="G559" s="78"/>
      <c r="H559" s="77"/>
      <c r="I559" s="82"/>
      <c r="J559" s="82"/>
      <c r="K559" s="36"/>
      <c r="L559" s="85"/>
      <c r="M559" s="85"/>
      <c r="N559" s="84"/>
      <c r="O559" s="68" t="s">
        <v>179</v>
      </c>
      <c r="P559" s="70">
        <v>42397.064837962964</v>
      </c>
      <c r="Q559" s="68" t="s">
        <v>1824</v>
      </c>
      <c r="R559" s="72" t="s">
        <v>2287</v>
      </c>
      <c r="S559" s="68" t="s">
        <v>347</v>
      </c>
      <c r="T559" s="68"/>
      <c r="U559" s="70">
        <v>42397.064837962964</v>
      </c>
      <c r="V559" s="72" t="s">
        <v>2986</v>
      </c>
      <c r="W559" s="68"/>
      <c r="X559" s="68"/>
      <c r="Y559" s="74" t="s">
        <v>3702</v>
      </c>
      <c r="Z559" s="68"/>
    </row>
    <row r="560" spans="1:26" x14ac:dyDescent="0.25">
      <c r="A560" s="66" t="s">
        <v>1292</v>
      </c>
      <c r="B560" s="66" t="s">
        <v>220</v>
      </c>
      <c r="C560" s="78"/>
      <c r="D560" s="79"/>
      <c r="E560" s="80"/>
      <c r="F560" s="81"/>
      <c r="G560" s="78"/>
      <c r="H560" s="77"/>
      <c r="I560" s="82"/>
      <c r="J560" s="82"/>
      <c r="K560" s="36"/>
      <c r="L560" s="85"/>
      <c r="M560" s="85"/>
      <c r="N560" s="84"/>
      <c r="O560" s="68" t="s">
        <v>250</v>
      </c>
      <c r="P560" s="70">
        <v>42397.066631944443</v>
      </c>
      <c r="Q560" s="68" t="s">
        <v>1796</v>
      </c>
      <c r="R560" s="72" t="s">
        <v>2143</v>
      </c>
      <c r="S560" s="68" t="s">
        <v>2383</v>
      </c>
      <c r="T560" s="68"/>
      <c r="U560" s="70">
        <v>42397.066631944443</v>
      </c>
      <c r="V560" s="72" t="s">
        <v>2987</v>
      </c>
      <c r="W560" s="68"/>
      <c r="X560" s="68"/>
      <c r="Y560" s="74" t="s">
        <v>3703</v>
      </c>
      <c r="Z560" s="68"/>
    </row>
    <row r="561" spans="1:26" x14ac:dyDescent="0.25">
      <c r="A561" s="66" t="s">
        <v>1293</v>
      </c>
      <c r="B561" s="66" t="s">
        <v>1293</v>
      </c>
      <c r="C561" s="78"/>
      <c r="D561" s="79"/>
      <c r="E561" s="80"/>
      <c r="F561" s="81"/>
      <c r="G561" s="78"/>
      <c r="H561" s="77"/>
      <c r="I561" s="82"/>
      <c r="J561" s="82"/>
      <c r="K561" s="36"/>
      <c r="L561" s="85"/>
      <c r="M561" s="85"/>
      <c r="N561" s="84"/>
      <c r="O561" s="68" t="s">
        <v>179</v>
      </c>
      <c r="P561" s="70">
        <v>42397.114016203705</v>
      </c>
      <c r="Q561" s="68" t="s">
        <v>1825</v>
      </c>
      <c r="R561" s="72" t="s">
        <v>2288</v>
      </c>
      <c r="S561" s="68" t="s">
        <v>2385</v>
      </c>
      <c r="T561" s="68" t="s">
        <v>2524</v>
      </c>
      <c r="U561" s="70">
        <v>42397.114016203705</v>
      </c>
      <c r="V561" s="72" t="s">
        <v>2988</v>
      </c>
      <c r="W561" s="68">
        <v>30.771623399999999</v>
      </c>
      <c r="X561" s="68">
        <v>-88.074025899999995</v>
      </c>
      <c r="Y561" s="74" t="s">
        <v>3704</v>
      </c>
      <c r="Z561" s="68"/>
    </row>
    <row r="562" spans="1:26" x14ac:dyDescent="0.25">
      <c r="A562" s="66" t="s">
        <v>1294</v>
      </c>
      <c r="B562" s="66" t="s">
        <v>1294</v>
      </c>
      <c r="C562" s="78"/>
      <c r="D562" s="79"/>
      <c r="E562" s="80"/>
      <c r="F562" s="81"/>
      <c r="G562" s="78"/>
      <c r="H562" s="77"/>
      <c r="I562" s="82"/>
      <c r="J562" s="82"/>
      <c r="K562" s="36"/>
      <c r="L562" s="85"/>
      <c r="M562" s="85"/>
      <c r="N562" s="84"/>
      <c r="O562" s="68" t="s">
        <v>179</v>
      </c>
      <c r="P562" s="70">
        <v>42389.822615740741</v>
      </c>
      <c r="Q562" s="68" t="s">
        <v>1826</v>
      </c>
      <c r="R562" s="68"/>
      <c r="S562" s="68"/>
      <c r="T562" s="68"/>
      <c r="U562" s="70">
        <v>42389.822615740741</v>
      </c>
      <c r="V562" s="72" t="s">
        <v>2989</v>
      </c>
      <c r="W562" s="68"/>
      <c r="X562" s="68"/>
      <c r="Y562" s="74" t="s">
        <v>3705</v>
      </c>
      <c r="Z562" s="68"/>
    </row>
    <row r="563" spans="1:26" x14ac:dyDescent="0.25">
      <c r="A563" s="66" t="s">
        <v>1294</v>
      </c>
      <c r="B563" s="66" t="s">
        <v>1294</v>
      </c>
      <c r="C563" s="78"/>
      <c r="D563" s="79"/>
      <c r="E563" s="80"/>
      <c r="F563" s="81"/>
      <c r="G563" s="78"/>
      <c r="H563" s="77"/>
      <c r="I563" s="82"/>
      <c r="J563" s="82"/>
      <c r="K563" s="36"/>
      <c r="L563" s="85"/>
      <c r="M563" s="85"/>
      <c r="N563" s="84"/>
      <c r="O563" s="68" t="s">
        <v>179</v>
      </c>
      <c r="P563" s="70">
        <v>42397.058842592596</v>
      </c>
      <c r="Q563" s="68" t="s">
        <v>1827</v>
      </c>
      <c r="R563" s="72" t="s">
        <v>2289</v>
      </c>
      <c r="S563" s="68" t="s">
        <v>2432</v>
      </c>
      <c r="T563" s="68"/>
      <c r="U563" s="70">
        <v>42397.058842592596</v>
      </c>
      <c r="V563" s="72" t="s">
        <v>2990</v>
      </c>
      <c r="W563" s="68"/>
      <c r="X563" s="68"/>
      <c r="Y563" s="74" t="s">
        <v>3706</v>
      </c>
      <c r="Z563" s="68"/>
    </row>
    <row r="564" spans="1:26" x14ac:dyDescent="0.25">
      <c r="A564" s="66" t="s">
        <v>1295</v>
      </c>
      <c r="B564" s="66" t="s">
        <v>1294</v>
      </c>
      <c r="C564" s="78"/>
      <c r="D564" s="79"/>
      <c r="E564" s="80"/>
      <c r="F564" s="81"/>
      <c r="G564" s="78"/>
      <c r="H564" s="77"/>
      <c r="I564" s="82"/>
      <c r="J564" s="82"/>
      <c r="K564" s="36"/>
      <c r="L564" s="85"/>
      <c r="M564" s="85"/>
      <c r="N564" s="84"/>
      <c r="O564" s="68" t="s">
        <v>250</v>
      </c>
      <c r="P564" s="70">
        <v>42397.141793981478</v>
      </c>
      <c r="Q564" s="68" t="s">
        <v>1828</v>
      </c>
      <c r="R564" s="72" t="s">
        <v>2289</v>
      </c>
      <c r="S564" s="68" t="s">
        <v>2432</v>
      </c>
      <c r="T564" s="68"/>
      <c r="U564" s="70">
        <v>42397.141793981478</v>
      </c>
      <c r="V564" s="72" t="s">
        <v>2991</v>
      </c>
      <c r="W564" s="68"/>
      <c r="X564" s="68"/>
      <c r="Y564" s="74" t="s">
        <v>3707</v>
      </c>
      <c r="Z564" s="68"/>
    </row>
    <row r="565" spans="1:26" x14ac:dyDescent="0.25">
      <c r="A565" s="66" t="s">
        <v>1296</v>
      </c>
      <c r="B565" s="66" t="s">
        <v>1296</v>
      </c>
      <c r="C565" s="78"/>
      <c r="D565" s="79"/>
      <c r="E565" s="80"/>
      <c r="F565" s="81"/>
      <c r="G565" s="78"/>
      <c r="H565" s="77"/>
      <c r="I565" s="82"/>
      <c r="J565" s="82"/>
      <c r="K565" s="36"/>
      <c r="L565" s="85"/>
      <c r="M565" s="85"/>
      <c r="N565" s="84"/>
      <c r="O565" s="68" t="s">
        <v>179</v>
      </c>
      <c r="P565" s="70">
        <v>42397.150069444448</v>
      </c>
      <c r="Q565" s="68" t="s">
        <v>1829</v>
      </c>
      <c r="R565" s="72" t="s">
        <v>2290</v>
      </c>
      <c r="S565" s="68" t="s">
        <v>2349</v>
      </c>
      <c r="T565" s="68"/>
      <c r="U565" s="70">
        <v>42397.150069444448</v>
      </c>
      <c r="V565" s="72" t="s">
        <v>2992</v>
      </c>
      <c r="W565" s="68"/>
      <c r="X565" s="68"/>
      <c r="Y565" s="74" t="s">
        <v>3708</v>
      </c>
      <c r="Z565" s="68"/>
    </row>
    <row r="566" spans="1:26" x14ac:dyDescent="0.25">
      <c r="A566" s="66" t="s">
        <v>1297</v>
      </c>
      <c r="B566" s="66" t="s">
        <v>1297</v>
      </c>
      <c r="C566" s="78"/>
      <c r="D566" s="79"/>
      <c r="E566" s="80"/>
      <c r="F566" s="81"/>
      <c r="G566" s="78"/>
      <c r="H566" s="77"/>
      <c r="I566" s="82"/>
      <c r="J566" s="82"/>
      <c r="K566" s="36"/>
      <c r="L566" s="85"/>
      <c r="M566" s="85"/>
      <c r="N566" s="84"/>
      <c r="O566" s="68" t="s">
        <v>179</v>
      </c>
      <c r="P566" s="70">
        <v>42394.130694444444</v>
      </c>
      <c r="Q566" s="68" t="s">
        <v>1830</v>
      </c>
      <c r="R566" s="68"/>
      <c r="S566" s="68"/>
      <c r="T566" s="68" t="s">
        <v>2525</v>
      </c>
      <c r="U566" s="70">
        <v>42394.130694444444</v>
      </c>
      <c r="V566" s="72" t="s">
        <v>2993</v>
      </c>
      <c r="W566" s="68"/>
      <c r="X566" s="68"/>
      <c r="Y566" s="74" t="s">
        <v>3709</v>
      </c>
      <c r="Z566" s="68"/>
    </row>
    <row r="567" spans="1:26" x14ac:dyDescent="0.25">
      <c r="A567" s="66" t="s">
        <v>1297</v>
      </c>
      <c r="B567" s="66" t="s">
        <v>1297</v>
      </c>
      <c r="C567" s="78"/>
      <c r="D567" s="79"/>
      <c r="E567" s="80"/>
      <c r="F567" s="81"/>
      <c r="G567" s="78"/>
      <c r="H567" s="77"/>
      <c r="I567" s="82"/>
      <c r="J567" s="82"/>
      <c r="K567" s="36"/>
      <c r="L567" s="85"/>
      <c r="M567" s="85"/>
      <c r="N567" s="84"/>
      <c r="O567" s="68" t="s">
        <v>179</v>
      </c>
      <c r="P567" s="70">
        <v>42395.668993055559</v>
      </c>
      <c r="Q567" s="68" t="s">
        <v>1831</v>
      </c>
      <c r="R567" s="68"/>
      <c r="S567" s="68"/>
      <c r="T567" s="68" t="s">
        <v>2525</v>
      </c>
      <c r="U567" s="70">
        <v>42395.668993055559</v>
      </c>
      <c r="V567" s="72" t="s">
        <v>2994</v>
      </c>
      <c r="W567" s="68"/>
      <c r="X567" s="68"/>
      <c r="Y567" s="74" t="s">
        <v>3710</v>
      </c>
      <c r="Z567" s="68"/>
    </row>
    <row r="568" spans="1:26" x14ac:dyDescent="0.25">
      <c r="A568" s="66" t="s">
        <v>1297</v>
      </c>
      <c r="B568" s="66" t="s">
        <v>1297</v>
      </c>
      <c r="C568" s="78"/>
      <c r="D568" s="79"/>
      <c r="E568" s="80"/>
      <c r="F568" s="81"/>
      <c r="G568" s="78"/>
      <c r="H568" s="77"/>
      <c r="I568" s="82"/>
      <c r="J568" s="82"/>
      <c r="K568" s="36"/>
      <c r="L568" s="85"/>
      <c r="M568" s="85"/>
      <c r="N568" s="84"/>
      <c r="O568" s="68" t="s">
        <v>179</v>
      </c>
      <c r="P568" s="70">
        <v>42397.161817129629</v>
      </c>
      <c r="Q568" s="68" t="s">
        <v>1832</v>
      </c>
      <c r="R568" s="68"/>
      <c r="S568" s="68"/>
      <c r="T568" s="68" t="s">
        <v>2525</v>
      </c>
      <c r="U568" s="70">
        <v>42397.161817129629</v>
      </c>
      <c r="V568" s="72" t="s">
        <v>2995</v>
      </c>
      <c r="W568" s="68"/>
      <c r="X568" s="68"/>
      <c r="Y568" s="74" t="s">
        <v>3711</v>
      </c>
      <c r="Z568" s="68"/>
    </row>
    <row r="569" spans="1:26" x14ac:dyDescent="0.25">
      <c r="A569" s="66" t="s">
        <v>1298</v>
      </c>
      <c r="B569" s="66" t="s">
        <v>1403</v>
      </c>
      <c r="C569" s="78"/>
      <c r="D569" s="79"/>
      <c r="E569" s="80"/>
      <c r="F569" s="81"/>
      <c r="G569" s="78"/>
      <c r="H569" s="77"/>
      <c r="I569" s="82"/>
      <c r="J569" s="82"/>
      <c r="K569" s="36"/>
      <c r="L569" s="85"/>
      <c r="M569" s="85"/>
      <c r="N569" s="84"/>
      <c r="O569" s="68" t="s">
        <v>251</v>
      </c>
      <c r="P569" s="70">
        <v>42397.241805555554</v>
      </c>
      <c r="Q569" s="68" t="s">
        <v>1833</v>
      </c>
      <c r="R569" s="68"/>
      <c r="S569" s="68"/>
      <c r="T569" s="68"/>
      <c r="U569" s="70">
        <v>42397.241805555554</v>
      </c>
      <c r="V569" s="72" t="s">
        <v>2996</v>
      </c>
      <c r="W569" s="68"/>
      <c r="X569" s="68"/>
      <c r="Y569" s="74" t="s">
        <v>3712</v>
      </c>
      <c r="Z569" s="74" t="s">
        <v>4001</v>
      </c>
    </row>
    <row r="570" spans="1:26" x14ac:dyDescent="0.25">
      <c r="A570" s="66" t="s">
        <v>1299</v>
      </c>
      <c r="B570" s="66" t="s">
        <v>1299</v>
      </c>
      <c r="C570" s="78"/>
      <c r="D570" s="79"/>
      <c r="E570" s="80"/>
      <c r="F570" s="81"/>
      <c r="G570" s="78"/>
      <c r="H570" s="77"/>
      <c r="I570" s="82"/>
      <c r="J570" s="82"/>
      <c r="K570" s="36"/>
      <c r="L570" s="85"/>
      <c r="M570" s="85"/>
      <c r="N570" s="84"/>
      <c r="O570" s="68" t="s">
        <v>179</v>
      </c>
      <c r="P570" s="70">
        <v>42397.377175925925</v>
      </c>
      <c r="Q570" s="68" t="s">
        <v>1834</v>
      </c>
      <c r="R570" s="72" t="s">
        <v>2291</v>
      </c>
      <c r="S570" s="68" t="s">
        <v>2433</v>
      </c>
      <c r="T570" s="68"/>
      <c r="U570" s="70">
        <v>42397.377175925925</v>
      </c>
      <c r="V570" s="72" t="s">
        <v>2997</v>
      </c>
      <c r="W570" s="68"/>
      <c r="X570" s="68"/>
      <c r="Y570" s="74" t="s">
        <v>3713</v>
      </c>
      <c r="Z570" s="68"/>
    </row>
    <row r="571" spans="1:26" x14ac:dyDescent="0.25">
      <c r="A571" s="66" t="s">
        <v>1300</v>
      </c>
      <c r="B571" s="66" t="s">
        <v>1300</v>
      </c>
      <c r="C571" s="78"/>
      <c r="D571" s="79"/>
      <c r="E571" s="80"/>
      <c r="F571" s="81"/>
      <c r="G571" s="78"/>
      <c r="H571" s="77"/>
      <c r="I571" s="82"/>
      <c r="J571" s="82"/>
      <c r="K571" s="36"/>
      <c r="L571" s="85"/>
      <c r="M571" s="85"/>
      <c r="N571" s="84"/>
      <c r="O571" s="68" t="s">
        <v>179</v>
      </c>
      <c r="P571" s="70">
        <v>42390.603425925925</v>
      </c>
      <c r="Q571" s="68" t="s">
        <v>1835</v>
      </c>
      <c r="R571" s="72" t="s">
        <v>2172</v>
      </c>
      <c r="S571" s="68" t="s">
        <v>2390</v>
      </c>
      <c r="T571" s="68"/>
      <c r="U571" s="70">
        <v>42390.603425925925</v>
      </c>
      <c r="V571" s="72" t="s">
        <v>2998</v>
      </c>
      <c r="W571" s="68"/>
      <c r="X571" s="68"/>
      <c r="Y571" s="74" t="s">
        <v>3714</v>
      </c>
      <c r="Z571" s="68"/>
    </row>
    <row r="572" spans="1:26" x14ac:dyDescent="0.25">
      <c r="A572" s="66" t="s">
        <v>1300</v>
      </c>
      <c r="B572" s="66" t="s">
        <v>1300</v>
      </c>
      <c r="C572" s="78"/>
      <c r="D572" s="79"/>
      <c r="E572" s="80"/>
      <c r="F572" s="81"/>
      <c r="G572" s="78"/>
      <c r="H572" s="77"/>
      <c r="I572" s="82"/>
      <c r="J572" s="82"/>
      <c r="K572" s="36"/>
      <c r="L572" s="85"/>
      <c r="M572" s="85"/>
      <c r="N572" s="84"/>
      <c r="O572" s="68" t="s">
        <v>179</v>
      </c>
      <c r="P572" s="70">
        <v>42391.62295138889</v>
      </c>
      <c r="Q572" s="68" t="s">
        <v>1836</v>
      </c>
      <c r="R572" s="72" t="s">
        <v>2173</v>
      </c>
      <c r="S572" s="68" t="s">
        <v>2390</v>
      </c>
      <c r="T572" s="68"/>
      <c r="U572" s="70">
        <v>42391.62295138889</v>
      </c>
      <c r="V572" s="72" t="s">
        <v>2999</v>
      </c>
      <c r="W572" s="68"/>
      <c r="X572" s="68"/>
      <c r="Y572" s="74" t="s">
        <v>3715</v>
      </c>
      <c r="Z572" s="68"/>
    </row>
    <row r="573" spans="1:26" x14ac:dyDescent="0.25">
      <c r="A573" s="66" t="s">
        <v>1300</v>
      </c>
      <c r="B573" s="66" t="s">
        <v>1300</v>
      </c>
      <c r="C573" s="78"/>
      <c r="D573" s="79"/>
      <c r="E573" s="80"/>
      <c r="F573" s="81"/>
      <c r="G573" s="78"/>
      <c r="H573" s="77"/>
      <c r="I573" s="82"/>
      <c r="J573" s="82"/>
      <c r="K573" s="36"/>
      <c r="L573" s="85"/>
      <c r="M573" s="85"/>
      <c r="N573" s="84"/>
      <c r="O573" s="68" t="s">
        <v>179</v>
      </c>
      <c r="P573" s="70">
        <v>42391.758391203701</v>
      </c>
      <c r="Q573" s="68" t="s">
        <v>1837</v>
      </c>
      <c r="R573" s="72" t="s">
        <v>2175</v>
      </c>
      <c r="S573" s="68" t="s">
        <v>2390</v>
      </c>
      <c r="T573" s="68"/>
      <c r="U573" s="70">
        <v>42391.758391203701</v>
      </c>
      <c r="V573" s="72" t="s">
        <v>3000</v>
      </c>
      <c r="W573" s="68"/>
      <c r="X573" s="68"/>
      <c r="Y573" s="74" t="s">
        <v>3716</v>
      </c>
      <c r="Z573" s="68"/>
    </row>
    <row r="574" spans="1:26" x14ac:dyDescent="0.25">
      <c r="A574" s="66" t="s">
        <v>1300</v>
      </c>
      <c r="B574" s="66" t="s">
        <v>1300</v>
      </c>
      <c r="C574" s="78"/>
      <c r="D574" s="79"/>
      <c r="E574" s="80"/>
      <c r="F574" s="81"/>
      <c r="G574" s="78"/>
      <c r="H574" s="77"/>
      <c r="I574" s="82"/>
      <c r="J574" s="82"/>
      <c r="K574" s="36"/>
      <c r="L574" s="85"/>
      <c r="M574" s="85"/>
      <c r="N574" s="84"/>
      <c r="O574" s="68" t="s">
        <v>179</v>
      </c>
      <c r="P574" s="70">
        <v>42397.380682870367</v>
      </c>
      <c r="Q574" s="68" t="s">
        <v>1838</v>
      </c>
      <c r="R574" s="68" t="s">
        <v>2292</v>
      </c>
      <c r="S574" s="68" t="s">
        <v>2434</v>
      </c>
      <c r="T574" s="68" t="s">
        <v>2526</v>
      </c>
      <c r="U574" s="70">
        <v>42397.380682870367</v>
      </c>
      <c r="V574" s="72" t="s">
        <v>3001</v>
      </c>
      <c r="W574" s="68"/>
      <c r="X574" s="68"/>
      <c r="Y574" s="74" t="s">
        <v>3717</v>
      </c>
      <c r="Z574" s="68"/>
    </row>
    <row r="575" spans="1:26" x14ac:dyDescent="0.25">
      <c r="A575" s="66" t="s">
        <v>1300</v>
      </c>
      <c r="B575" s="66" t="s">
        <v>1300</v>
      </c>
      <c r="C575" s="78"/>
      <c r="D575" s="79"/>
      <c r="E575" s="80"/>
      <c r="F575" s="81"/>
      <c r="G575" s="78"/>
      <c r="H575" s="77"/>
      <c r="I575" s="82"/>
      <c r="J575" s="82"/>
      <c r="K575" s="36"/>
      <c r="L575" s="85"/>
      <c r="M575" s="85"/>
      <c r="N575" s="84"/>
      <c r="O575" s="68" t="s">
        <v>179</v>
      </c>
      <c r="P575" s="70">
        <v>42397.395370370374</v>
      </c>
      <c r="Q575" s="68" t="s">
        <v>1839</v>
      </c>
      <c r="R575" s="68" t="s">
        <v>2293</v>
      </c>
      <c r="S575" s="68" t="s">
        <v>2435</v>
      </c>
      <c r="T575" s="68" t="s">
        <v>2527</v>
      </c>
      <c r="U575" s="70">
        <v>42397.395370370374</v>
      </c>
      <c r="V575" s="72" t="s">
        <v>3002</v>
      </c>
      <c r="W575" s="68"/>
      <c r="X575" s="68"/>
      <c r="Y575" s="74" t="s">
        <v>3718</v>
      </c>
      <c r="Z575" s="68"/>
    </row>
    <row r="576" spans="1:26" x14ac:dyDescent="0.25">
      <c r="A576" s="66" t="s">
        <v>1301</v>
      </c>
      <c r="B576" s="66" t="s">
        <v>1301</v>
      </c>
      <c r="C576" s="78"/>
      <c r="D576" s="79"/>
      <c r="E576" s="80"/>
      <c r="F576" s="81"/>
      <c r="G576" s="78"/>
      <c r="H576" s="77"/>
      <c r="I576" s="82"/>
      <c r="J576" s="82"/>
      <c r="K576" s="36"/>
      <c r="L576" s="85"/>
      <c r="M576" s="85"/>
      <c r="N576" s="84"/>
      <c r="O576" s="68" t="s">
        <v>179</v>
      </c>
      <c r="P576" s="70">
        <v>42397.433483796296</v>
      </c>
      <c r="Q576" s="68" t="s">
        <v>1840</v>
      </c>
      <c r="R576" s="72" t="s">
        <v>2294</v>
      </c>
      <c r="S576" s="68" t="s">
        <v>2436</v>
      </c>
      <c r="T576" s="68" t="s">
        <v>2528</v>
      </c>
      <c r="U576" s="70">
        <v>42397.433483796296</v>
      </c>
      <c r="V576" s="72" t="s">
        <v>3003</v>
      </c>
      <c r="W576" s="68"/>
      <c r="X576" s="68"/>
      <c r="Y576" s="74" t="s">
        <v>3719</v>
      </c>
      <c r="Z576" s="68"/>
    </row>
    <row r="577" spans="1:26" x14ac:dyDescent="0.25">
      <c r="A577" s="66" t="s">
        <v>1302</v>
      </c>
      <c r="B577" s="66" t="s">
        <v>1301</v>
      </c>
      <c r="C577" s="78"/>
      <c r="D577" s="79"/>
      <c r="E577" s="80"/>
      <c r="F577" s="81"/>
      <c r="G577" s="78"/>
      <c r="H577" s="77"/>
      <c r="I577" s="82"/>
      <c r="J577" s="82"/>
      <c r="K577" s="36"/>
      <c r="L577" s="85"/>
      <c r="M577" s="85"/>
      <c r="N577" s="84"/>
      <c r="O577" s="68" t="s">
        <v>250</v>
      </c>
      <c r="P577" s="70">
        <v>42397.470763888887</v>
      </c>
      <c r="Q577" s="68" t="s">
        <v>1841</v>
      </c>
      <c r="R577" s="72" t="s">
        <v>2294</v>
      </c>
      <c r="S577" s="68" t="s">
        <v>2436</v>
      </c>
      <c r="T577" s="68" t="s">
        <v>2528</v>
      </c>
      <c r="U577" s="70">
        <v>42397.470763888887</v>
      </c>
      <c r="V577" s="72" t="s">
        <v>3004</v>
      </c>
      <c r="W577" s="68"/>
      <c r="X577" s="68"/>
      <c r="Y577" s="74" t="s">
        <v>3720</v>
      </c>
      <c r="Z577" s="68"/>
    </row>
    <row r="578" spans="1:26" x14ac:dyDescent="0.25">
      <c r="A578" s="66" t="s">
        <v>1303</v>
      </c>
      <c r="B578" s="66" t="s">
        <v>1303</v>
      </c>
      <c r="C578" s="78"/>
      <c r="D578" s="79"/>
      <c r="E578" s="80"/>
      <c r="F578" s="81"/>
      <c r="G578" s="78"/>
      <c r="H578" s="77"/>
      <c r="I578" s="82"/>
      <c r="J578" s="82"/>
      <c r="K578" s="36"/>
      <c r="L578" s="85"/>
      <c r="M578" s="85"/>
      <c r="N578" s="84"/>
      <c r="O578" s="68" t="s">
        <v>179</v>
      </c>
      <c r="P578" s="70">
        <v>42397.533136574071</v>
      </c>
      <c r="Q578" s="68" t="s">
        <v>1842</v>
      </c>
      <c r="R578" s="72" t="s">
        <v>2295</v>
      </c>
      <c r="S578" s="68" t="s">
        <v>345</v>
      </c>
      <c r="T578" s="68"/>
      <c r="U578" s="70">
        <v>42397.533136574071</v>
      </c>
      <c r="V578" s="72" t="s">
        <v>3005</v>
      </c>
      <c r="W578" s="68"/>
      <c r="X578" s="68"/>
      <c r="Y578" s="74" t="s">
        <v>3721</v>
      </c>
      <c r="Z578" s="68"/>
    </row>
    <row r="579" spans="1:26" x14ac:dyDescent="0.25">
      <c r="A579" s="66" t="s">
        <v>1304</v>
      </c>
      <c r="B579" s="66" t="s">
        <v>1404</v>
      </c>
      <c r="C579" s="78"/>
      <c r="D579" s="79"/>
      <c r="E579" s="80"/>
      <c r="F579" s="81"/>
      <c r="G579" s="78"/>
      <c r="H579" s="77"/>
      <c r="I579" s="82"/>
      <c r="J579" s="82"/>
      <c r="K579" s="36"/>
      <c r="L579" s="85"/>
      <c r="M579" s="85"/>
      <c r="N579" s="84"/>
      <c r="O579" s="68" t="s">
        <v>250</v>
      </c>
      <c r="P579" s="70">
        <v>42392.834733796299</v>
      </c>
      <c r="Q579" s="68" t="s">
        <v>1843</v>
      </c>
      <c r="R579" s="68"/>
      <c r="S579" s="68"/>
      <c r="T579" s="68"/>
      <c r="U579" s="70">
        <v>42392.834733796299</v>
      </c>
      <c r="V579" s="72" t="s">
        <v>3006</v>
      </c>
      <c r="W579" s="68"/>
      <c r="X579" s="68"/>
      <c r="Y579" s="74" t="s">
        <v>3722</v>
      </c>
      <c r="Z579" s="74" t="s">
        <v>4002</v>
      </c>
    </row>
    <row r="580" spans="1:26" x14ac:dyDescent="0.25">
      <c r="A580" s="66" t="s">
        <v>1304</v>
      </c>
      <c r="B580" s="66" t="s">
        <v>1405</v>
      </c>
      <c r="C580" s="78"/>
      <c r="D580" s="79"/>
      <c r="E580" s="80"/>
      <c r="F580" s="81"/>
      <c r="G580" s="78"/>
      <c r="H580" s="77"/>
      <c r="I580" s="82"/>
      <c r="J580" s="82"/>
      <c r="K580" s="36"/>
      <c r="L580" s="85"/>
      <c r="M580" s="85"/>
      <c r="N580" s="84"/>
      <c r="O580" s="68" t="s">
        <v>251</v>
      </c>
      <c r="P580" s="70">
        <v>42392.834733796299</v>
      </c>
      <c r="Q580" s="68" t="s">
        <v>1843</v>
      </c>
      <c r="R580" s="68"/>
      <c r="S580" s="68"/>
      <c r="T580" s="68"/>
      <c r="U580" s="70">
        <v>42392.834733796299</v>
      </c>
      <c r="V580" s="72" t="s">
        <v>3006</v>
      </c>
      <c r="W580" s="68"/>
      <c r="X580" s="68"/>
      <c r="Y580" s="74" t="s">
        <v>3722</v>
      </c>
      <c r="Z580" s="74" t="s">
        <v>4002</v>
      </c>
    </row>
    <row r="581" spans="1:26" x14ac:dyDescent="0.25">
      <c r="A581" s="66" t="s">
        <v>1304</v>
      </c>
      <c r="B581" s="66" t="s">
        <v>1406</v>
      </c>
      <c r="C581" s="78"/>
      <c r="D581" s="79"/>
      <c r="E581" s="80"/>
      <c r="F581" s="81"/>
      <c r="G581" s="78"/>
      <c r="H581" s="77"/>
      <c r="I581" s="82"/>
      <c r="J581" s="82"/>
      <c r="K581" s="36"/>
      <c r="L581" s="85"/>
      <c r="M581" s="85"/>
      <c r="N581" s="84"/>
      <c r="O581" s="68" t="s">
        <v>250</v>
      </c>
      <c r="P581" s="70">
        <v>42397.017916666664</v>
      </c>
      <c r="Q581" s="68" t="s">
        <v>1844</v>
      </c>
      <c r="R581" s="68"/>
      <c r="S581" s="68"/>
      <c r="T581" s="68"/>
      <c r="U581" s="70">
        <v>42397.017916666664</v>
      </c>
      <c r="V581" s="72" t="s">
        <v>3007</v>
      </c>
      <c r="W581" s="68"/>
      <c r="X581" s="68"/>
      <c r="Y581" s="74" t="s">
        <v>3723</v>
      </c>
      <c r="Z581" s="74" t="s">
        <v>4003</v>
      </c>
    </row>
    <row r="582" spans="1:26" x14ac:dyDescent="0.25">
      <c r="A582" s="66" t="s">
        <v>1304</v>
      </c>
      <c r="B582" s="66" t="s">
        <v>1407</v>
      </c>
      <c r="C582" s="78"/>
      <c r="D582" s="79"/>
      <c r="E582" s="80"/>
      <c r="F582" s="81"/>
      <c r="G582" s="78"/>
      <c r="H582" s="77"/>
      <c r="I582" s="82"/>
      <c r="J582" s="82"/>
      <c r="K582" s="36"/>
      <c r="L582" s="85"/>
      <c r="M582" s="85"/>
      <c r="N582" s="84"/>
      <c r="O582" s="68" t="s">
        <v>251</v>
      </c>
      <c r="P582" s="70">
        <v>42397.017916666664</v>
      </c>
      <c r="Q582" s="68" t="s">
        <v>1844</v>
      </c>
      <c r="R582" s="68"/>
      <c r="S582" s="68"/>
      <c r="T582" s="68"/>
      <c r="U582" s="70">
        <v>42397.017916666664</v>
      </c>
      <c r="V582" s="72" t="s">
        <v>3007</v>
      </c>
      <c r="W582" s="68"/>
      <c r="X582" s="68"/>
      <c r="Y582" s="74" t="s">
        <v>3723</v>
      </c>
      <c r="Z582" s="74" t="s">
        <v>4003</v>
      </c>
    </row>
    <row r="583" spans="1:26" x14ac:dyDescent="0.25">
      <c r="A583" s="66" t="s">
        <v>1304</v>
      </c>
      <c r="B583" s="66" t="s">
        <v>1408</v>
      </c>
      <c r="C583" s="78"/>
      <c r="D583" s="79"/>
      <c r="E583" s="80"/>
      <c r="F583" s="81"/>
      <c r="G583" s="78"/>
      <c r="H583" s="77"/>
      <c r="I583" s="82"/>
      <c r="J583" s="82"/>
      <c r="K583" s="36"/>
      <c r="L583" s="85"/>
      <c r="M583" s="85"/>
      <c r="N583" s="84"/>
      <c r="O583" s="68" t="s">
        <v>251</v>
      </c>
      <c r="P583" s="70">
        <v>42397.558171296296</v>
      </c>
      <c r="Q583" s="68" t="s">
        <v>1845</v>
      </c>
      <c r="R583" s="68"/>
      <c r="S583" s="68"/>
      <c r="T583" s="68"/>
      <c r="U583" s="70">
        <v>42397.558171296296</v>
      </c>
      <c r="V583" s="72" t="s">
        <v>3008</v>
      </c>
      <c r="W583" s="68"/>
      <c r="X583" s="68"/>
      <c r="Y583" s="74" t="s">
        <v>3724</v>
      </c>
      <c r="Z583" s="74" t="s">
        <v>4004</v>
      </c>
    </row>
    <row r="584" spans="1:26" x14ac:dyDescent="0.25">
      <c r="A584" s="66" t="s">
        <v>1305</v>
      </c>
      <c r="B584" s="66" t="s">
        <v>1305</v>
      </c>
      <c r="C584" s="78"/>
      <c r="D584" s="79"/>
      <c r="E584" s="80"/>
      <c r="F584" s="81"/>
      <c r="G584" s="78"/>
      <c r="H584" s="77"/>
      <c r="I584" s="82"/>
      <c r="J584" s="82"/>
      <c r="K584" s="36"/>
      <c r="L584" s="85"/>
      <c r="M584" s="85"/>
      <c r="N584" s="84"/>
      <c r="O584" s="68" t="s">
        <v>179</v>
      </c>
      <c r="P584" s="70">
        <v>42397.56391203704</v>
      </c>
      <c r="Q584" s="68" t="s">
        <v>1846</v>
      </c>
      <c r="R584" s="72" t="s">
        <v>2296</v>
      </c>
      <c r="S584" s="68" t="s">
        <v>2437</v>
      </c>
      <c r="T584" s="68"/>
      <c r="U584" s="70">
        <v>42397.56391203704</v>
      </c>
      <c r="V584" s="72" t="s">
        <v>3009</v>
      </c>
      <c r="W584" s="68"/>
      <c r="X584" s="68"/>
      <c r="Y584" s="74" t="s">
        <v>3725</v>
      </c>
      <c r="Z584" s="68"/>
    </row>
    <row r="585" spans="1:26" x14ac:dyDescent="0.25">
      <c r="A585" s="66" t="s">
        <v>1306</v>
      </c>
      <c r="B585" s="66" t="s">
        <v>1306</v>
      </c>
      <c r="C585" s="78"/>
      <c r="D585" s="79"/>
      <c r="E585" s="80"/>
      <c r="F585" s="81"/>
      <c r="G585" s="78"/>
      <c r="H585" s="77"/>
      <c r="I585" s="82"/>
      <c r="J585" s="82"/>
      <c r="K585" s="36"/>
      <c r="L585" s="85"/>
      <c r="M585" s="85"/>
      <c r="N585" s="84"/>
      <c r="O585" s="68" t="s">
        <v>179</v>
      </c>
      <c r="P585" s="70">
        <v>42397.56391203704</v>
      </c>
      <c r="Q585" s="68" t="s">
        <v>1847</v>
      </c>
      <c r="R585" s="72" t="s">
        <v>2296</v>
      </c>
      <c r="S585" s="68" t="s">
        <v>2437</v>
      </c>
      <c r="T585" s="68"/>
      <c r="U585" s="70">
        <v>42397.56391203704</v>
      </c>
      <c r="V585" s="72" t="s">
        <v>3010</v>
      </c>
      <c r="W585" s="68"/>
      <c r="X585" s="68"/>
      <c r="Y585" s="74" t="s">
        <v>3726</v>
      </c>
      <c r="Z585" s="68"/>
    </row>
    <row r="586" spans="1:26" x14ac:dyDescent="0.25">
      <c r="A586" s="66" t="s">
        <v>1307</v>
      </c>
      <c r="B586" s="66" t="s">
        <v>1307</v>
      </c>
      <c r="C586" s="78"/>
      <c r="D586" s="79"/>
      <c r="E586" s="80"/>
      <c r="F586" s="81"/>
      <c r="G586" s="78"/>
      <c r="H586" s="77"/>
      <c r="I586" s="82"/>
      <c r="J586" s="82"/>
      <c r="K586" s="36"/>
      <c r="L586" s="85"/>
      <c r="M586" s="85"/>
      <c r="N586" s="84"/>
      <c r="O586" s="68" t="s">
        <v>179</v>
      </c>
      <c r="P586" s="70">
        <v>42389.814039351855</v>
      </c>
      <c r="Q586" s="68" t="s">
        <v>1848</v>
      </c>
      <c r="R586" s="68"/>
      <c r="S586" s="68"/>
      <c r="T586" s="68" t="s">
        <v>2529</v>
      </c>
      <c r="U586" s="70">
        <v>42389.814039351855</v>
      </c>
      <c r="V586" s="72" t="s">
        <v>3011</v>
      </c>
      <c r="W586" s="68">
        <v>28.468649979999999</v>
      </c>
      <c r="X586" s="68">
        <v>-81.267819779999996</v>
      </c>
      <c r="Y586" s="74" t="s">
        <v>3727</v>
      </c>
      <c r="Z586" s="68"/>
    </row>
    <row r="587" spans="1:26" x14ac:dyDescent="0.25">
      <c r="A587" s="66" t="s">
        <v>1307</v>
      </c>
      <c r="B587" s="66" t="s">
        <v>1307</v>
      </c>
      <c r="C587" s="78"/>
      <c r="D587" s="79"/>
      <c r="E587" s="80"/>
      <c r="F587" s="81"/>
      <c r="G587" s="78"/>
      <c r="H587" s="77"/>
      <c r="I587" s="82"/>
      <c r="J587" s="82"/>
      <c r="K587" s="36"/>
      <c r="L587" s="85"/>
      <c r="M587" s="85"/>
      <c r="N587" s="84"/>
      <c r="O587" s="68" t="s">
        <v>179</v>
      </c>
      <c r="P587" s="70">
        <v>42389.890451388892</v>
      </c>
      <c r="Q587" s="68" t="s">
        <v>1849</v>
      </c>
      <c r="R587" s="68"/>
      <c r="S587" s="68"/>
      <c r="T587" s="68" t="s">
        <v>2530</v>
      </c>
      <c r="U587" s="70">
        <v>42389.890451388892</v>
      </c>
      <c r="V587" s="72" t="s">
        <v>3012</v>
      </c>
      <c r="W587" s="68">
        <v>28.468649979999999</v>
      </c>
      <c r="X587" s="68">
        <v>-81.267819779999996</v>
      </c>
      <c r="Y587" s="74" t="s">
        <v>3728</v>
      </c>
      <c r="Z587" s="68"/>
    </row>
    <row r="588" spans="1:26" x14ac:dyDescent="0.25">
      <c r="A588" s="66" t="s">
        <v>1307</v>
      </c>
      <c r="B588" s="66" t="s">
        <v>1307</v>
      </c>
      <c r="C588" s="78"/>
      <c r="D588" s="79"/>
      <c r="E588" s="80"/>
      <c r="F588" s="81"/>
      <c r="G588" s="78"/>
      <c r="H588" s="77"/>
      <c r="I588" s="82"/>
      <c r="J588" s="82"/>
      <c r="K588" s="36"/>
      <c r="L588" s="85"/>
      <c r="M588" s="85"/>
      <c r="N588" s="84"/>
      <c r="O588" s="68" t="s">
        <v>179</v>
      </c>
      <c r="P588" s="70">
        <v>42391.779386574075</v>
      </c>
      <c r="Q588" s="68" t="s">
        <v>1850</v>
      </c>
      <c r="R588" s="68"/>
      <c r="S588" s="68"/>
      <c r="T588" s="68" t="s">
        <v>2531</v>
      </c>
      <c r="U588" s="70">
        <v>42391.779386574075</v>
      </c>
      <c r="V588" s="72" t="s">
        <v>3013</v>
      </c>
      <c r="W588" s="68">
        <v>28.468649979999999</v>
      </c>
      <c r="X588" s="68">
        <v>-81.267819779999996</v>
      </c>
      <c r="Y588" s="74" t="s">
        <v>3729</v>
      </c>
      <c r="Z588" s="68"/>
    </row>
    <row r="589" spans="1:26" x14ac:dyDescent="0.25">
      <c r="A589" s="66" t="s">
        <v>1307</v>
      </c>
      <c r="B589" s="66" t="s">
        <v>1307</v>
      </c>
      <c r="C589" s="78"/>
      <c r="D589" s="79"/>
      <c r="E589" s="80"/>
      <c r="F589" s="81"/>
      <c r="G589" s="78"/>
      <c r="H589" s="77"/>
      <c r="I589" s="82"/>
      <c r="J589" s="82"/>
      <c r="K589" s="36"/>
      <c r="L589" s="85"/>
      <c r="M589" s="85"/>
      <c r="N589" s="84"/>
      <c r="O589" s="68" t="s">
        <v>179</v>
      </c>
      <c r="P589" s="70">
        <v>42393.862662037034</v>
      </c>
      <c r="Q589" s="68" t="s">
        <v>1851</v>
      </c>
      <c r="R589" s="68"/>
      <c r="S589" s="68"/>
      <c r="T589" s="68" t="s">
        <v>2532</v>
      </c>
      <c r="U589" s="70">
        <v>42393.862662037034</v>
      </c>
      <c r="V589" s="72" t="s">
        <v>3014</v>
      </c>
      <c r="W589" s="68">
        <v>28.469021470000001</v>
      </c>
      <c r="X589" s="68">
        <v>-81.267920360000005</v>
      </c>
      <c r="Y589" s="74" t="s">
        <v>3730</v>
      </c>
      <c r="Z589" s="68"/>
    </row>
    <row r="590" spans="1:26" x14ac:dyDescent="0.25">
      <c r="A590" s="66" t="s">
        <v>1307</v>
      </c>
      <c r="B590" s="66" t="s">
        <v>1307</v>
      </c>
      <c r="C590" s="78"/>
      <c r="D590" s="79"/>
      <c r="E590" s="80"/>
      <c r="F590" s="81"/>
      <c r="G590" s="78"/>
      <c r="H590" s="77"/>
      <c r="I590" s="82"/>
      <c r="J590" s="82"/>
      <c r="K590" s="36"/>
      <c r="L590" s="85"/>
      <c r="M590" s="85"/>
      <c r="N590" s="84"/>
      <c r="O590" s="68" t="s">
        <v>179</v>
      </c>
      <c r="P590" s="70">
        <v>42394.70988425926</v>
      </c>
      <c r="Q590" s="68" t="s">
        <v>1852</v>
      </c>
      <c r="R590" s="68"/>
      <c r="S590" s="68"/>
      <c r="T590" s="68" t="s">
        <v>2533</v>
      </c>
      <c r="U590" s="70">
        <v>42394.70988425926</v>
      </c>
      <c r="V590" s="72" t="s">
        <v>3015</v>
      </c>
      <c r="W590" s="68">
        <v>28.469291030000001</v>
      </c>
      <c r="X590" s="68">
        <v>-81.268177179999995</v>
      </c>
      <c r="Y590" s="74" t="s">
        <v>3731</v>
      </c>
      <c r="Z590" s="68"/>
    </row>
    <row r="591" spans="1:26" x14ac:dyDescent="0.25">
      <c r="A591" s="66" t="s">
        <v>1307</v>
      </c>
      <c r="B591" s="66" t="s">
        <v>1307</v>
      </c>
      <c r="C591" s="78"/>
      <c r="D591" s="79"/>
      <c r="E591" s="80"/>
      <c r="F591" s="81"/>
      <c r="G591" s="78"/>
      <c r="H591" s="77"/>
      <c r="I591" s="82"/>
      <c r="J591" s="82"/>
      <c r="K591" s="36"/>
      <c r="L591" s="85"/>
      <c r="M591" s="85"/>
      <c r="N591" s="84"/>
      <c r="O591" s="68" t="s">
        <v>179</v>
      </c>
      <c r="P591" s="70">
        <v>42397.564016203702</v>
      </c>
      <c r="Q591" s="68" t="s">
        <v>1853</v>
      </c>
      <c r="R591" s="68"/>
      <c r="S591" s="68"/>
      <c r="T591" s="68" t="s">
        <v>2534</v>
      </c>
      <c r="U591" s="70">
        <v>42397.564016203702</v>
      </c>
      <c r="V591" s="72" t="s">
        <v>3016</v>
      </c>
      <c r="W591" s="68">
        <v>28.473520199999999</v>
      </c>
      <c r="X591" s="68">
        <v>-81.26871027</v>
      </c>
      <c r="Y591" s="74" t="s">
        <v>3732</v>
      </c>
      <c r="Z591" s="68"/>
    </row>
    <row r="592" spans="1:26" x14ac:dyDescent="0.25">
      <c r="A592" s="66" t="s">
        <v>1308</v>
      </c>
      <c r="B592" s="66" t="s">
        <v>1396</v>
      </c>
      <c r="C592" s="78"/>
      <c r="D592" s="79"/>
      <c r="E592" s="80"/>
      <c r="F592" s="81"/>
      <c r="G592" s="78"/>
      <c r="H592" s="77"/>
      <c r="I592" s="82"/>
      <c r="J592" s="82"/>
      <c r="K592" s="36"/>
      <c r="L592" s="85"/>
      <c r="M592" s="85"/>
      <c r="N592" s="84"/>
      <c r="O592" s="68" t="s">
        <v>250</v>
      </c>
      <c r="P592" s="70">
        <v>42395.944652777776</v>
      </c>
      <c r="Q592" s="68" t="s">
        <v>1854</v>
      </c>
      <c r="R592" s="72" t="s">
        <v>2269</v>
      </c>
      <c r="S592" s="68" t="s">
        <v>2427</v>
      </c>
      <c r="T592" s="68"/>
      <c r="U592" s="70">
        <v>42395.944652777776</v>
      </c>
      <c r="V592" s="72" t="s">
        <v>3017</v>
      </c>
      <c r="W592" s="68"/>
      <c r="X592" s="68"/>
      <c r="Y592" s="74" t="s">
        <v>3733</v>
      </c>
      <c r="Z592" s="68"/>
    </row>
    <row r="593" spans="1:26" x14ac:dyDescent="0.25">
      <c r="A593" s="66" t="s">
        <v>1309</v>
      </c>
      <c r="B593" s="66" t="s">
        <v>1396</v>
      </c>
      <c r="C593" s="78"/>
      <c r="D593" s="79"/>
      <c r="E593" s="80"/>
      <c r="F593" s="81"/>
      <c r="G593" s="78"/>
      <c r="H593" s="77"/>
      <c r="I593" s="82"/>
      <c r="J593" s="82"/>
      <c r="K593" s="36"/>
      <c r="L593" s="85"/>
      <c r="M593" s="85"/>
      <c r="N593" s="84"/>
      <c r="O593" s="68" t="s">
        <v>250</v>
      </c>
      <c r="P593" s="70">
        <v>42397.603067129632</v>
      </c>
      <c r="Q593" s="68" t="s">
        <v>1789</v>
      </c>
      <c r="R593" s="72" t="s">
        <v>2269</v>
      </c>
      <c r="S593" s="68" t="s">
        <v>2427</v>
      </c>
      <c r="T593" s="68"/>
      <c r="U593" s="70">
        <v>42397.603067129632</v>
      </c>
      <c r="V593" s="72" t="s">
        <v>3018</v>
      </c>
      <c r="W593" s="68"/>
      <c r="X593" s="68"/>
      <c r="Y593" s="74" t="s">
        <v>3734</v>
      </c>
      <c r="Z593" s="68"/>
    </row>
    <row r="594" spans="1:26" x14ac:dyDescent="0.25">
      <c r="A594" s="66" t="s">
        <v>1309</v>
      </c>
      <c r="B594" s="66" t="s">
        <v>1308</v>
      </c>
      <c r="C594" s="78"/>
      <c r="D594" s="79"/>
      <c r="E594" s="80"/>
      <c r="F594" s="81"/>
      <c r="G594" s="78"/>
      <c r="H594" s="77"/>
      <c r="I594" s="82"/>
      <c r="J594" s="82"/>
      <c r="K594" s="36"/>
      <c r="L594" s="85"/>
      <c r="M594" s="85"/>
      <c r="N594" s="84"/>
      <c r="O594" s="68" t="s">
        <v>250</v>
      </c>
      <c r="P594" s="70">
        <v>42397.603067129632</v>
      </c>
      <c r="Q594" s="68" t="s">
        <v>1789</v>
      </c>
      <c r="R594" s="72" t="s">
        <v>2269</v>
      </c>
      <c r="S594" s="68" t="s">
        <v>2427</v>
      </c>
      <c r="T594" s="68"/>
      <c r="U594" s="70">
        <v>42397.603067129632</v>
      </c>
      <c r="V594" s="72" t="s">
        <v>3018</v>
      </c>
      <c r="W594" s="68"/>
      <c r="X594" s="68"/>
      <c r="Y594" s="74" t="s">
        <v>3734</v>
      </c>
      <c r="Z594" s="68"/>
    </row>
    <row r="595" spans="1:26" x14ac:dyDescent="0.25">
      <c r="A595" s="66" t="s">
        <v>1310</v>
      </c>
      <c r="B595" s="66" t="s">
        <v>1310</v>
      </c>
      <c r="C595" s="78"/>
      <c r="D595" s="79"/>
      <c r="E595" s="80"/>
      <c r="F595" s="81"/>
      <c r="G595" s="78"/>
      <c r="H595" s="77"/>
      <c r="I595" s="82"/>
      <c r="J595" s="82"/>
      <c r="K595" s="36"/>
      <c r="L595" s="85"/>
      <c r="M595" s="85"/>
      <c r="N595" s="84"/>
      <c r="O595" s="68" t="s">
        <v>179</v>
      </c>
      <c r="P595" s="70">
        <v>42397.605624999997</v>
      </c>
      <c r="Q595" s="68" t="s">
        <v>1855</v>
      </c>
      <c r="R595" s="72" t="s">
        <v>2269</v>
      </c>
      <c r="S595" s="68" t="s">
        <v>2427</v>
      </c>
      <c r="T595" s="68"/>
      <c r="U595" s="70">
        <v>42397.605624999997</v>
      </c>
      <c r="V595" s="72" t="s">
        <v>3019</v>
      </c>
      <c r="W595" s="68"/>
      <c r="X595" s="68"/>
      <c r="Y595" s="74" t="s">
        <v>3735</v>
      </c>
      <c r="Z595" s="68"/>
    </row>
    <row r="596" spans="1:26" x14ac:dyDescent="0.25">
      <c r="A596" s="66" t="s">
        <v>242</v>
      </c>
      <c r="B596" s="66" t="s">
        <v>242</v>
      </c>
      <c r="C596" s="78"/>
      <c r="D596" s="79"/>
      <c r="E596" s="80"/>
      <c r="F596" s="81"/>
      <c r="G596" s="78"/>
      <c r="H596" s="77"/>
      <c r="I596" s="82"/>
      <c r="J596" s="82"/>
      <c r="K596" s="36"/>
      <c r="L596" s="85"/>
      <c r="M596" s="85"/>
      <c r="N596" s="84"/>
      <c r="O596" s="68" t="s">
        <v>179</v>
      </c>
      <c r="P596" s="70">
        <v>42397.611516203702</v>
      </c>
      <c r="Q596" s="68" t="s">
        <v>309</v>
      </c>
      <c r="R596" s="72" t="s">
        <v>335</v>
      </c>
      <c r="S596" s="68" t="s">
        <v>360</v>
      </c>
      <c r="T596" s="68" t="s">
        <v>375</v>
      </c>
      <c r="U596" s="70">
        <v>42397.611516203702</v>
      </c>
      <c r="V596" s="72" t="s">
        <v>439</v>
      </c>
      <c r="W596" s="68"/>
      <c r="X596" s="68"/>
      <c r="Y596" s="74" t="s">
        <v>507</v>
      </c>
      <c r="Z596" s="68"/>
    </row>
    <row r="597" spans="1:26" x14ac:dyDescent="0.25">
      <c r="A597" s="66" t="s">
        <v>220</v>
      </c>
      <c r="B597" s="66" t="s">
        <v>1409</v>
      </c>
      <c r="C597" s="78"/>
      <c r="D597" s="79"/>
      <c r="E597" s="80"/>
      <c r="F597" s="81"/>
      <c r="G597" s="78"/>
      <c r="H597" s="77"/>
      <c r="I597" s="82"/>
      <c r="J597" s="82"/>
      <c r="K597" s="36"/>
      <c r="L597" s="85"/>
      <c r="M597" s="85"/>
      <c r="N597" s="84"/>
      <c r="O597" s="68" t="s">
        <v>251</v>
      </c>
      <c r="P597" s="70">
        <v>42396.620949074073</v>
      </c>
      <c r="Q597" s="68" t="s">
        <v>1856</v>
      </c>
      <c r="R597" s="72" t="s">
        <v>2297</v>
      </c>
      <c r="S597" s="68" t="s">
        <v>344</v>
      </c>
      <c r="T597" s="68"/>
      <c r="U597" s="70">
        <v>42396.620949074073</v>
      </c>
      <c r="V597" s="72" t="s">
        <v>3020</v>
      </c>
      <c r="W597" s="68"/>
      <c r="X597" s="68"/>
      <c r="Y597" s="74" t="s">
        <v>3736</v>
      </c>
      <c r="Z597" s="74" t="s">
        <v>4005</v>
      </c>
    </row>
    <row r="598" spans="1:26" x14ac:dyDescent="0.25">
      <c r="A598" s="66" t="s">
        <v>1311</v>
      </c>
      <c r="B598" s="66" t="s">
        <v>1410</v>
      </c>
      <c r="C598" s="78"/>
      <c r="D598" s="79"/>
      <c r="E598" s="80"/>
      <c r="F598" s="81"/>
      <c r="G598" s="78"/>
      <c r="H598" s="77"/>
      <c r="I598" s="82"/>
      <c r="J598" s="82"/>
      <c r="K598" s="36"/>
      <c r="L598" s="85"/>
      <c r="M598" s="85"/>
      <c r="N598" s="84"/>
      <c r="O598" s="68" t="s">
        <v>250</v>
      </c>
      <c r="P598" s="70">
        <v>42396.639409722222</v>
      </c>
      <c r="Q598" s="68" t="s">
        <v>1857</v>
      </c>
      <c r="R598" s="68"/>
      <c r="S598" s="68"/>
      <c r="T598" s="68"/>
      <c r="U598" s="70">
        <v>42396.639409722222</v>
      </c>
      <c r="V598" s="72" t="s">
        <v>3021</v>
      </c>
      <c r="W598" s="68"/>
      <c r="X598" s="68"/>
      <c r="Y598" s="74" t="s">
        <v>3737</v>
      </c>
      <c r="Z598" s="68"/>
    </row>
    <row r="599" spans="1:26" x14ac:dyDescent="0.25">
      <c r="A599" s="66" t="s">
        <v>220</v>
      </c>
      <c r="B599" s="66" t="s">
        <v>1410</v>
      </c>
      <c r="C599" s="78"/>
      <c r="D599" s="79"/>
      <c r="E599" s="80"/>
      <c r="F599" s="81"/>
      <c r="G599" s="78"/>
      <c r="H599" s="77"/>
      <c r="I599" s="82"/>
      <c r="J599" s="82"/>
      <c r="K599" s="36"/>
      <c r="L599" s="85"/>
      <c r="M599" s="85"/>
      <c r="N599" s="84"/>
      <c r="O599" s="68" t="s">
        <v>250</v>
      </c>
      <c r="P599" s="70">
        <v>42396.645046296297</v>
      </c>
      <c r="Q599" s="68" t="s">
        <v>1858</v>
      </c>
      <c r="R599" s="68"/>
      <c r="S599" s="68"/>
      <c r="T599" s="68"/>
      <c r="U599" s="70">
        <v>42396.645046296297</v>
      </c>
      <c r="V599" s="72" t="s">
        <v>3022</v>
      </c>
      <c r="W599" s="68"/>
      <c r="X599" s="68"/>
      <c r="Y599" s="74" t="s">
        <v>3738</v>
      </c>
      <c r="Z599" s="68"/>
    </row>
    <row r="600" spans="1:26" x14ac:dyDescent="0.25">
      <c r="A600" s="66" t="s">
        <v>1312</v>
      </c>
      <c r="B600" s="66" t="s">
        <v>1312</v>
      </c>
      <c r="C600" s="78"/>
      <c r="D600" s="79"/>
      <c r="E600" s="80"/>
      <c r="F600" s="81"/>
      <c r="G600" s="78"/>
      <c r="H600" s="77"/>
      <c r="I600" s="82"/>
      <c r="J600" s="82"/>
      <c r="K600" s="36"/>
      <c r="L600" s="85"/>
      <c r="M600" s="85"/>
      <c r="N600" s="84"/>
      <c r="O600" s="68" t="s">
        <v>179</v>
      </c>
      <c r="P600" s="70">
        <v>42397.615543981483</v>
      </c>
      <c r="Q600" s="68" t="s">
        <v>1859</v>
      </c>
      <c r="R600" s="72" t="s">
        <v>2298</v>
      </c>
      <c r="S600" s="68" t="s">
        <v>2438</v>
      </c>
      <c r="T600" s="68"/>
      <c r="U600" s="70">
        <v>42397.615543981483</v>
      </c>
      <c r="V600" s="72" t="s">
        <v>3023</v>
      </c>
      <c r="W600" s="68"/>
      <c r="X600" s="68"/>
      <c r="Y600" s="74" t="s">
        <v>3739</v>
      </c>
      <c r="Z600" s="68"/>
    </row>
    <row r="601" spans="1:26" x14ac:dyDescent="0.25">
      <c r="A601" s="66" t="s">
        <v>1313</v>
      </c>
      <c r="B601" s="66" t="s">
        <v>1313</v>
      </c>
      <c r="C601" s="78"/>
      <c r="D601" s="79"/>
      <c r="E601" s="80"/>
      <c r="F601" s="81"/>
      <c r="G601" s="78"/>
      <c r="H601" s="77"/>
      <c r="I601" s="82"/>
      <c r="J601" s="82"/>
      <c r="K601" s="36"/>
      <c r="L601" s="85"/>
      <c r="M601" s="85"/>
      <c r="N601" s="84"/>
      <c r="O601" s="68" t="s">
        <v>179</v>
      </c>
      <c r="P601" s="70">
        <v>42397.66375</v>
      </c>
      <c r="Q601" s="68" t="s">
        <v>1860</v>
      </c>
      <c r="R601" s="72" t="s">
        <v>2299</v>
      </c>
      <c r="S601" s="68" t="s">
        <v>2439</v>
      </c>
      <c r="T601" s="68"/>
      <c r="U601" s="70">
        <v>42397.66375</v>
      </c>
      <c r="V601" s="72" t="s">
        <v>3024</v>
      </c>
      <c r="W601" s="68"/>
      <c r="X601" s="68"/>
      <c r="Y601" s="74" t="s">
        <v>3740</v>
      </c>
      <c r="Z601" s="68"/>
    </row>
    <row r="602" spans="1:26" x14ac:dyDescent="0.25">
      <c r="A602" s="66" t="s">
        <v>1314</v>
      </c>
      <c r="B602" s="66" t="s">
        <v>1314</v>
      </c>
      <c r="C602" s="78"/>
      <c r="D602" s="79"/>
      <c r="E602" s="80"/>
      <c r="F602" s="81"/>
      <c r="G602" s="78"/>
      <c r="H602" s="77"/>
      <c r="I602" s="82"/>
      <c r="J602" s="82"/>
      <c r="K602" s="36"/>
      <c r="L602" s="85"/>
      <c r="M602" s="85"/>
      <c r="N602" s="84"/>
      <c r="O602" s="68" t="s">
        <v>179</v>
      </c>
      <c r="P602" s="70">
        <v>42388.542650462965</v>
      </c>
      <c r="Q602" s="68" t="s">
        <v>1861</v>
      </c>
      <c r="R602" s="68"/>
      <c r="S602" s="68"/>
      <c r="T602" s="68"/>
      <c r="U602" s="70">
        <v>42388.542650462965</v>
      </c>
      <c r="V602" s="72" t="s">
        <v>3025</v>
      </c>
      <c r="W602" s="68"/>
      <c r="X602" s="68"/>
      <c r="Y602" s="74" t="s">
        <v>3741</v>
      </c>
      <c r="Z602" s="68"/>
    </row>
    <row r="603" spans="1:26" x14ac:dyDescent="0.25">
      <c r="A603" s="66" t="s">
        <v>1314</v>
      </c>
      <c r="B603" s="66" t="s">
        <v>1314</v>
      </c>
      <c r="C603" s="78"/>
      <c r="D603" s="79"/>
      <c r="E603" s="80"/>
      <c r="F603" s="81"/>
      <c r="G603" s="78"/>
      <c r="H603" s="77"/>
      <c r="I603" s="82"/>
      <c r="J603" s="82"/>
      <c r="K603" s="36"/>
      <c r="L603" s="85"/>
      <c r="M603" s="85"/>
      <c r="N603" s="84"/>
      <c r="O603" s="68" t="s">
        <v>179</v>
      </c>
      <c r="P603" s="70">
        <v>42397.664513888885</v>
      </c>
      <c r="Q603" s="68" t="s">
        <v>1862</v>
      </c>
      <c r="R603" s="68"/>
      <c r="S603" s="68"/>
      <c r="T603" s="68"/>
      <c r="U603" s="70">
        <v>42397.664513888885</v>
      </c>
      <c r="V603" s="72" t="s">
        <v>3026</v>
      </c>
      <c r="W603" s="68"/>
      <c r="X603" s="68"/>
      <c r="Y603" s="74" t="s">
        <v>3742</v>
      </c>
      <c r="Z603" s="68"/>
    </row>
    <row r="604" spans="1:26" x14ac:dyDescent="0.25">
      <c r="A604" s="66" t="s">
        <v>1315</v>
      </c>
      <c r="B604" s="66" t="s">
        <v>1314</v>
      </c>
      <c r="C604" s="78"/>
      <c r="D604" s="79"/>
      <c r="E604" s="80"/>
      <c r="F604" s="81"/>
      <c r="G604" s="78"/>
      <c r="H604" s="77"/>
      <c r="I604" s="82"/>
      <c r="J604" s="82"/>
      <c r="K604" s="36"/>
      <c r="L604" s="85"/>
      <c r="M604" s="85"/>
      <c r="N604" s="84"/>
      <c r="O604" s="68" t="s">
        <v>250</v>
      </c>
      <c r="P604" s="70">
        <v>42397.665509259263</v>
      </c>
      <c r="Q604" s="68" t="s">
        <v>1863</v>
      </c>
      <c r="R604" s="68"/>
      <c r="S604" s="68"/>
      <c r="T604" s="68"/>
      <c r="U604" s="70">
        <v>42397.665509259263</v>
      </c>
      <c r="V604" s="72" t="s">
        <v>3027</v>
      </c>
      <c r="W604" s="68"/>
      <c r="X604" s="68"/>
      <c r="Y604" s="74" t="s">
        <v>3743</v>
      </c>
      <c r="Z604" s="68"/>
    </row>
    <row r="605" spans="1:26" x14ac:dyDescent="0.25">
      <c r="A605" s="66" t="s">
        <v>1315</v>
      </c>
      <c r="B605" s="66" t="s">
        <v>1315</v>
      </c>
      <c r="C605" s="78"/>
      <c r="D605" s="79"/>
      <c r="E605" s="80"/>
      <c r="F605" s="81"/>
      <c r="G605" s="78"/>
      <c r="H605" s="77"/>
      <c r="I605" s="82"/>
      <c r="J605" s="82"/>
      <c r="K605" s="36"/>
      <c r="L605" s="85"/>
      <c r="M605" s="85"/>
      <c r="N605" s="84"/>
      <c r="O605" s="68" t="s">
        <v>179</v>
      </c>
      <c r="P605" s="70">
        <v>42396.625509259262</v>
      </c>
      <c r="Q605" s="68" t="s">
        <v>1864</v>
      </c>
      <c r="R605" s="68"/>
      <c r="S605" s="68"/>
      <c r="T605" s="68"/>
      <c r="U605" s="70">
        <v>42396.625509259262</v>
      </c>
      <c r="V605" s="72" t="s">
        <v>3028</v>
      </c>
      <c r="W605" s="68"/>
      <c r="X605" s="68"/>
      <c r="Y605" s="74" t="s">
        <v>3744</v>
      </c>
      <c r="Z605" s="68"/>
    </row>
    <row r="606" spans="1:26" x14ac:dyDescent="0.25">
      <c r="A606" s="66" t="s">
        <v>1316</v>
      </c>
      <c r="B606" s="66" t="s">
        <v>1316</v>
      </c>
      <c r="C606" s="78"/>
      <c r="D606" s="79"/>
      <c r="E606" s="80"/>
      <c r="F606" s="81"/>
      <c r="G606" s="78"/>
      <c r="H606" s="77"/>
      <c r="I606" s="82"/>
      <c r="J606" s="82"/>
      <c r="K606" s="36"/>
      <c r="L606" s="85"/>
      <c r="M606" s="85"/>
      <c r="N606" s="84"/>
      <c r="O606" s="68" t="s">
        <v>179</v>
      </c>
      <c r="P606" s="70">
        <v>42397.671886574077</v>
      </c>
      <c r="Q606" s="68" t="s">
        <v>1865</v>
      </c>
      <c r="R606" s="68"/>
      <c r="S606" s="68"/>
      <c r="T606" s="68"/>
      <c r="U606" s="70">
        <v>42397.671886574077</v>
      </c>
      <c r="V606" s="72" t="s">
        <v>3029</v>
      </c>
      <c r="W606" s="68"/>
      <c r="X606" s="68"/>
      <c r="Y606" s="74" t="s">
        <v>3745</v>
      </c>
      <c r="Z606" s="68"/>
    </row>
    <row r="607" spans="1:26" x14ac:dyDescent="0.25">
      <c r="A607" s="66" t="s">
        <v>1317</v>
      </c>
      <c r="B607" s="66" t="s">
        <v>1317</v>
      </c>
      <c r="C607" s="78"/>
      <c r="D607" s="79"/>
      <c r="E607" s="80"/>
      <c r="F607" s="81"/>
      <c r="G607" s="78"/>
      <c r="H607" s="77"/>
      <c r="I607" s="82"/>
      <c r="J607" s="82"/>
      <c r="K607" s="36"/>
      <c r="L607" s="85"/>
      <c r="M607" s="85"/>
      <c r="N607" s="84"/>
      <c r="O607" s="68" t="s">
        <v>179</v>
      </c>
      <c r="P607" s="70">
        <v>42395.764421296299</v>
      </c>
      <c r="Q607" s="68" t="s">
        <v>1866</v>
      </c>
      <c r="R607" s="68"/>
      <c r="S607" s="68"/>
      <c r="T607" s="68"/>
      <c r="U607" s="70">
        <v>42395.764421296299</v>
      </c>
      <c r="V607" s="72" t="s">
        <v>3030</v>
      </c>
      <c r="W607" s="68"/>
      <c r="X607" s="68"/>
      <c r="Y607" s="74" t="s">
        <v>3746</v>
      </c>
      <c r="Z607" s="68"/>
    </row>
    <row r="608" spans="1:26" x14ac:dyDescent="0.25">
      <c r="A608" s="66" t="s">
        <v>220</v>
      </c>
      <c r="B608" s="66" t="s">
        <v>1317</v>
      </c>
      <c r="C608" s="78"/>
      <c r="D608" s="79"/>
      <c r="E608" s="80"/>
      <c r="F608" s="81"/>
      <c r="G608" s="78"/>
      <c r="H608" s="77"/>
      <c r="I608" s="82"/>
      <c r="J608" s="82"/>
      <c r="K608" s="36"/>
      <c r="L608" s="85"/>
      <c r="M608" s="85"/>
      <c r="N608" s="84"/>
      <c r="O608" s="68" t="s">
        <v>250</v>
      </c>
      <c r="P608" s="70">
        <v>42395.807800925926</v>
      </c>
      <c r="Q608" s="68" t="s">
        <v>1867</v>
      </c>
      <c r="R608" s="68"/>
      <c r="S608" s="68"/>
      <c r="T608" s="68"/>
      <c r="U608" s="70">
        <v>42395.807800925926</v>
      </c>
      <c r="V608" s="72" t="s">
        <v>3031</v>
      </c>
      <c r="W608" s="68"/>
      <c r="X608" s="68"/>
      <c r="Y608" s="74" t="s">
        <v>3747</v>
      </c>
      <c r="Z608" s="68"/>
    </row>
    <row r="609" spans="1:26" x14ac:dyDescent="0.25">
      <c r="A609" s="66" t="s">
        <v>213</v>
      </c>
      <c r="B609" s="66" t="s">
        <v>1317</v>
      </c>
      <c r="C609" s="78"/>
      <c r="D609" s="79"/>
      <c r="E609" s="80"/>
      <c r="F609" s="81"/>
      <c r="G609" s="78"/>
      <c r="H609" s="77"/>
      <c r="I609" s="82"/>
      <c r="J609" s="82"/>
      <c r="K609" s="36"/>
      <c r="L609" s="85"/>
      <c r="M609" s="85"/>
      <c r="N609" s="84"/>
      <c r="O609" s="68" t="s">
        <v>250</v>
      </c>
      <c r="P609" s="70">
        <v>42395.808483796296</v>
      </c>
      <c r="Q609" s="68" t="s">
        <v>1867</v>
      </c>
      <c r="R609" s="68"/>
      <c r="S609" s="68"/>
      <c r="T609" s="68"/>
      <c r="U609" s="70">
        <v>42395.808483796296</v>
      </c>
      <c r="V609" s="72" t="s">
        <v>3032</v>
      </c>
      <c r="W609" s="68"/>
      <c r="X609" s="68"/>
      <c r="Y609" s="74" t="s">
        <v>3748</v>
      </c>
      <c r="Z609" s="68"/>
    </row>
    <row r="610" spans="1:26" x14ac:dyDescent="0.25">
      <c r="A610" s="66" t="s">
        <v>213</v>
      </c>
      <c r="B610" s="66" t="s">
        <v>220</v>
      </c>
      <c r="C610" s="78"/>
      <c r="D610" s="79"/>
      <c r="E610" s="80"/>
      <c r="F610" s="81"/>
      <c r="G610" s="78"/>
      <c r="H610" s="77"/>
      <c r="I610" s="82"/>
      <c r="J610" s="82"/>
      <c r="K610" s="36"/>
      <c r="L610" s="85"/>
      <c r="M610" s="85"/>
      <c r="N610" s="84"/>
      <c r="O610" s="68" t="s">
        <v>250</v>
      </c>
      <c r="P610" s="70">
        <v>42388.61409722222</v>
      </c>
      <c r="Q610" s="68" t="s">
        <v>1467</v>
      </c>
      <c r="R610" s="72" t="s">
        <v>2108</v>
      </c>
      <c r="S610" s="68" t="s">
        <v>344</v>
      </c>
      <c r="T610" s="68"/>
      <c r="U610" s="70">
        <v>42388.61409722222</v>
      </c>
      <c r="V610" s="72" t="s">
        <v>3033</v>
      </c>
      <c r="W610" s="68"/>
      <c r="X610" s="68"/>
      <c r="Y610" s="74" t="s">
        <v>3749</v>
      </c>
      <c r="Z610" s="68"/>
    </row>
    <row r="611" spans="1:26" x14ac:dyDescent="0.25">
      <c r="A611" s="66" t="s">
        <v>213</v>
      </c>
      <c r="B611" s="66" t="s">
        <v>220</v>
      </c>
      <c r="C611" s="78"/>
      <c r="D611" s="79"/>
      <c r="E611" s="80"/>
      <c r="F611" s="81"/>
      <c r="G611" s="78"/>
      <c r="H611" s="77"/>
      <c r="I611" s="82"/>
      <c r="J611" s="82"/>
      <c r="K611" s="36"/>
      <c r="L611" s="85"/>
      <c r="M611" s="85"/>
      <c r="N611" s="84"/>
      <c r="O611" s="68" t="s">
        <v>250</v>
      </c>
      <c r="P611" s="70">
        <v>42388.615034722221</v>
      </c>
      <c r="Q611" s="68" t="s">
        <v>1868</v>
      </c>
      <c r="R611" s="68"/>
      <c r="S611" s="68"/>
      <c r="T611" s="68" t="s">
        <v>2535</v>
      </c>
      <c r="U611" s="70">
        <v>42388.615034722221</v>
      </c>
      <c r="V611" s="72" t="s">
        <v>3034</v>
      </c>
      <c r="W611" s="68"/>
      <c r="X611" s="68"/>
      <c r="Y611" s="74" t="s">
        <v>3750</v>
      </c>
      <c r="Z611" s="74" t="s">
        <v>4006</v>
      </c>
    </row>
    <row r="612" spans="1:26" x14ac:dyDescent="0.25">
      <c r="A612" s="66" t="s">
        <v>213</v>
      </c>
      <c r="B612" s="66" t="s">
        <v>220</v>
      </c>
      <c r="C612" s="78"/>
      <c r="D612" s="79"/>
      <c r="E612" s="80"/>
      <c r="F612" s="81"/>
      <c r="G612" s="78"/>
      <c r="H612" s="77"/>
      <c r="I612" s="82"/>
      <c r="J612" s="82"/>
      <c r="K612" s="36"/>
      <c r="L612" s="85"/>
      <c r="M612" s="85"/>
      <c r="N612" s="84"/>
      <c r="O612" s="68" t="s">
        <v>250</v>
      </c>
      <c r="P612" s="70">
        <v>42388.858912037038</v>
      </c>
      <c r="Q612" s="68" t="s">
        <v>1869</v>
      </c>
      <c r="R612" s="72" t="s">
        <v>2300</v>
      </c>
      <c r="S612" s="68" t="s">
        <v>344</v>
      </c>
      <c r="T612" s="68"/>
      <c r="U612" s="70">
        <v>42388.858912037038</v>
      </c>
      <c r="V612" s="72" t="s">
        <v>3035</v>
      </c>
      <c r="W612" s="68"/>
      <c r="X612" s="68"/>
      <c r="Y612" s="74" t="s">
        <v>3751</v>
      </c>
      <c r="Z612" s="68"/>
    </row>
    <row r="613" spans="1:26" x14ac:dyDescent="0.25">
      <c r="A613" s="66" t="s">
        <v>213</v>
      </c>
      <c r="B613" s="66" t="s">
        <v>220</v>
      </c>
      <c r="C613" s="78"/>
      <c r="D613" s="79"/>
      <c r="E613" s="80"/>
      <c r="F613" s="81"/>
      <c r="G613" s="78"/>
      <c r="H613" s="77"/>
      <c r="I613" s="82"/>
      <c r="J613" s="82"/>
      <c r="K613" s="36"/>
      <c r="L613" s="85"/>
      <c r="M613" s="85"/>
      <c r="N613" s="84"/>
      <c r="O613" s="68" t="s">
        <v>250</v>
      </c>
      <c r="P613" s="70">
        <v>42388.86990740741</v>
      </c>
      <c r="Q613" s="68" t="s">
        <v>1870</v>
      </c>
      <c r="R613" s="72" t="s">
        <v>2301</v>
      </c>
      <c r="S613" s="68" t="s">
        <v>344</v>
      </c>
      <c r="T613" s="68"/>
      <c r="U613" s="70">
        <v>42388.86990740741</v>
      </c>
      <c r="V613" s="72" t="s">
        <v>3036</v>
      </c>
      <c r="W613" s="68"/>
      <c r="X613" s="68"/>
      <c r="Y613" s="74" t="s">
        <v>3752</v>
      </c>
      <c r="Z613" s="68"/>
    </row>
    <row r="614" spans="1:26" x14ac:dyDescent="0.25">
      <c r="A614" s="66" t="s">
        <v>213</v>
      </c>
      <c r="B614" s="66" t="s">
        <v>220</v>
      </c>
      <c r="C614" s="78"/>
      <c r="D614" s="79"/>
      <c r="E614" s="80"/>
      <c r="F614" s="81"/>
      <c r="G614" s="78"/>
      <c r="H614" s="77"/>
      <c r="I614" s="82"/>
      <c r="J614" s="82"/>
      <c r="K614" s="36"/>
      <c r="L614" s="85"/>
      <c r="M614" s="85"/>
      <c r="N614" s="84"/>
      <c r="O614" s="68" t="s">
        <v>250</v>
      </c>
      <c r="P614" s="70">
        <v>42388.881921296299</v>
      </c>
      <c r="Q614" s="68" t="s">
        <v>252</v>
      </c>
      <c r="R614" s="72" t="s">
        <v>313</v>
      </c>
      <c r="S614" s="68" t="s">
        <v>344</v>
      </c>
      <c r="T614" s="68"/>
      <c r="U614" s="70">
        <v>42388.881921296299</v>
      </c>
      <c r="V614" s="72" t="s">
        <v>402</v>
      </c>
      <c r="W614" s="68"/>
      <c r="X614" s="68"/>
      <c r="Y614" s="74" t="s">
        <v>470</v>
      </c>
      <c r="Z614" s="68"/>
    </row>
    <row r="615" spans="1:26" x14ac:dyDescent="0.25">
      <c r="A615" s="66" t="s">
        <v>213</v>
      </c>
      <c r="B615" s="66" t="s">
        <v>220</v>
      </c>
      <c r="C615" s="78"/>
      <c r="D615" s="79"/>
      <c r="E615" s="80"/>
      <c r="F615" s="81"/>
      <c r="G615" s="78"/>
      <c r="H615" s="77"/>
      <c r="I615" s="82"/>
      <c r="J615" s="82"/>
      <c r="K615" s="36"/>
      <c r="L615" s="85"/>
      <c r="M615" s="85"/>
      <c r="N615" s="84"/>
      <c r="O615" s="68" t="s">
        <v>250</v>
      </c>
      <c r="P615" s="70">
        <v>42389.629675925928</v>
      </c>
      <c r="Q615" s="68" t="s">
        <v>1632</v>
      </c>
      <c r="R615" s="72" t="s">
        <v>2202</v>
      </c>
      <c r="S615" s="68" t="s">
        <v>344</v>
      </c>
      <c r="T615" s="68"/>
      <c r="U615" s="70">
        <v>42389.629675925928</v>
      </c>
      <c r="V615" s="72" t="s">
        <v>3037</v>
      </c>
      <c r="W615" s="68"/>
      <c r="X615" s="68"/>
      <c r="Y615" s="74" t="s">
        <v>3753</v>
      </c>
      <c r="Z615" s="68"/>
    </row>
    <row r="616" spans="1:26" x14ac:dyDescent="0.25">
      <c r="A616" s="66" t="s">
        <v>213</v>
      </c>
      <c r="B616" s="66" t="s">
        <v>220</v>
      </c>
      <c r="C616" s="78"/>
      <c r="D616" s="79"/>
      <c r="E616" s="80"/>
      <c r="F616" s="81"/>
      <c r="G616" s="78"/>
      <c r="H616" s="77"/>
      <c r="I616" s="82"/>
      <c r="J616" s="82"/>
      <c r="K616" s="36"/>
      <c r="L616" s="85"/>
      <c r="M616" s="85"/>
      <c r="N616" s="84"/>
      <c r="O616" s="68" t="s">
        <v>250</v>
      </c>
      <c r="P616" s="70">
        <v>42389.946875000001</v>
      </c>
      <c r="Q616" s="68" t="s">
        <v>1500</v>
      </c>
      <c r="R616" s="72" t="s">
        <v>2128</v>
      </c>
      <c r="S616" s="68" t="s">
        <v>344</v>
      </c>
      <c r="T616" s="68"/>
      <c r="U616" s="70">
        <v>42389.946875000001</v>
      </c>
      <c r="V616" s="72" t="s">
        <v>3038</v>
      </c>
      <c r="W616" s="68"/>
      <c r="X616" s="68"/>
      <c r="Y616" s="74" t="s">
        <v>3754</v>
      </c>
      <c r="Z616" s="68"/>
    </row>
    <row r="617" spans="1:26" x14ac:dyDescent="0.25">
      <c r="A617" s="66" t="s">
        <v>213</v>
      </c>
      <c r="B617" s="66" t="s">
        <v>220</v>
      </c>
      <c r="C617" s="78"/>
      <c r="D617" s="79"/>
      <c r="E617" s="80"/>
      <c r="F617" s="81"/>
      <c r="G617" s="78"/>
      <c r="H617" s="77"/>
      <c r="I617" s="82"/>
      <c r="J617" s="82"/>
      <c r="K617" s="36"/>
      <c r="L617" s="85"/>
      <c r="M617" s="85"/>
      <c r="N617" s="84"/>
      <c r="O617" s="68" t="s">
        <v>250</v>
      </c>
      <c r="P617" s="70">
        <v>42389.986678240741</v>
      </c>
      <c r="Q617" s="68" t="s">
        <v>1609</v>
      </c>
      <c r="R617" s="68"/>
      <c r="S617" s="68"/>
      <c r="T617" s="68"/>
      <c r="U617" s="70">
        <v>42389.986678240741</v>
      </c>
      <c r="V617" s="72" t="s">
        <v>3039</v>
      </c>
      <c r="W617" s="68"/>
      <c r="X617" s="68"/>
      <c r="Y617" s="74" t="s">
        <v>3755</v>
      </c>
      <c r="Z617" s="68"/>
    </row>
    <row r="618" spans="1:26" x14ac:dyDescent="0.25">
      <c r="A618" s="66" t="s">
        <v>213</v>
      </c>
      <c r="B618" s="66" t="s">
        <v>245</v>
      </c>
      <c r="C618" s="78"/>
      <c r="D618" s="79"/>
      <c r="E618" s="80"/>
      <c r="F618" s="81"/>
      <c r="G618" s="78"/>
      <c r="H618" s="77"/>
      <c r="I618" s="82"/>
      <c r="J618" s="82"/>
      <c r="K618" s="36"/>
      <c r="L618" s="85"/>
      <c r="M618" s="85"/>
      <c r="N618" s="84"/>
      <c r="O618" s="68" t="s">
        <v>250</v>
      </c>
      <c r="P618" s="70">
        <v>42392.780902777777</v>
      </c>
      <c r="Q618" s="68" t="s">
        <v>1871</v>
      </c>
      <c r="R618" s="72" t="s">
        <v>2302</v>
      </c>
      <c r="S618" s="68" t="s">
        <v>354</v>
      </c>
      <c r="T618" s="68"/>
      <c r="U618" s="70">
        <v>42392.780902777777</v>
      </c>
      <c r="V618" s="72" t="s">
        <v>3040</v>
      </c>
      <c r="W618" s="68"/>
      <c r="X618" s="68"/>
      <c r="Y618" s="74" t="s">
        <v>3756</v>
      </c>
      <c r="Z618" s="74" t="s">
        <v>3854</v>
      </c>
    </row>
    <row r="619" spans="1:26" x14ac:dyDescent="0.25">
      <c r="A619" s="66" t="s">
        <v>213</v>
      </c>
      <c r="B619" s="66" t="s">
        <v>1332</v>
      </c>
      <c r="C619" s="78"/>
      <c r="D619" s="79"/>
      <c r="E619" s="80"/>
      <c r="F619" s="81"/>
      <c r="G619" s="78"/>
      <c r="H619" s="77"/>
      <c r="I619" s="82"/>
      <c r="J619" s="82"/>
      <c r="K619" s="36"/>
      <c r="L619" s="85"/>
      <c r="M619" s="85"/>
      <c r="N619" s="84"/>
      <c r="O619" s="68" t="s">
        <v>250</v>
      </c>
      <c r="P619" s="70">
        <v>42392.780902777777</v>
      </c>
      <c r="Q619" s="68" t="s">
        <v>1871</v>
      </c>
      <c r="R619" s="72" t="s">
        <v>2302</v>
      </c>
      <c r="S619" s="68" t="s">
        <v>354</v>
      </c>
      <c r="T619" s="68"/>
      <c r="U619" s="70">
        <v>42392.780902777777</v>
      </c>
      <c r="V619" s="72" t="s">
        <v>3040</v>
      </c>
      <c r="W619" s="68"/>
      <c r="X619" s="68"/>
      <c r="Y619" s="74" t="s">
        <v>3756</v>
      </c>
      <c r="Z619" s="74" t="s">
        <v>3854</v>
      </c>
    </row>
    <row r="620" spans="1:26" x14ac:dyDescent="0.25">
      <c r="A620" s="66" t="s">
        <v>213</v>
      </c>
      <c r="B620" s="66" t="s">
        <v>220</v>
      </c>
      <c r="C620" s="78"/>
      <c r="D620" s="79"/>
      <c r="E620" s="80"/>
      <c r="F620" s="81"/>
      <c r="G620" s="78"/>
      <c r="H620" s="77"/>
      <c r="I620" s="82"/>
      <c r="J620" s="82"/>
      <c r="K620" s="36"/>
      <c r="L620" s="85"/>
      <c r="M620" s="85"/>
      <c r="N620" s="84"/>
      <c r="O620" s="68" t="s">
        <v>250</v>
      </c>
      <c r="P620" s="70">
        <v>42394.665543981479</v>
      </c>
      <c r="Q620" s="68" t="s">
        <v>1872</v>
      </c>
      <c r="R620" s="72" t="s">
        <v>2128</v>
      </c>
      <c r="S620" s="68" t="s">
        <v>344</v>
      </c>
      <c r="T620" s="68"/>
      <c r="U620" s="70">
        <v>42394.665543981479</v>
      </c>
      <c r="V620" s="72" t="s">
        <v>3041</v>
      </c>
      <c r="W620" s="68"/>
      <c r="X620" s="68"/>
      <c r="Y620" s="74" t="s">
        <v>3757</v>
      </c>
      <c r="Z620" s="68"/>
    </row>
    <row r="621" spans="1:26" x14ac:dyDescent="0.25">
      <c r="A621" s="66" t="s">
        <v>213</v>
      </c>
      <c r="B621" s="66" t="s">
        <v>220</v>
      </c>
      <c r="C621" s="78"/>
      <c r="D621" s="79"/>
      <c r="E621" s="80"/>
      <c r="F621" s="81"/>
      <c r="G621" s="78"/>
      <c r="H621" s="77"/>
      <c r="I621" s="82"/>
      <c r="J621" s="82"/>
      <c r="K621" s="36"/>
      <c r="L621" s="85"/>
      <c r="M621" s="85"/>
      <c r="N621" s="84"/>
      <c r="O621" s="68" t="s">
        <v>250</v>
      </c>
      <c r="P621" s="70">
        <v>42394.858668981484</v>
      </c>
      <c r="Q621" s="68" t="s">
        <v>1707</v>
      </c>
      <c r="R621" s="68"/>
      <c r="S621" s="68"/>
      <c r="T621" s="68"/>
      <c r="U621" s="70">
        <v>42394.858668981484</v>
      </c>
      <c r="V621" s="72" t="s">
        <v>3042</v>
      </c>
      <c r="W621" s="68"/>
      <c r="X621" s="68"/>
      <c r="Y621" s="74" t="s">
        <v>3758</v>
      </c>
      <c r="Z621" s="68"/>
    </row>
    <row r="622" spans="1:26" x14ac:dyDescent="0.25">
      <c r="A622" s="66" t="s">
        <v>213</v>
      </c>
      <c r="B622" s="66" t="s">
        <v>220</v>
      </c>
      <c r="C622" s="78"/>
      <c r="D622" s="79"/>
      <c r="E622" s="80"/>
      <c r="F622" s="81"/>
      <c r="G622" s="78"/>
      <c r="H622" s="77"/>
      <c r="I622" s="82"/>
      <c r="J622" s="82"/>
      <c r="K622" s="36"/>
      <c r="L622" s="85"/>
      <c r="M622" s="85"/>
      <c r="N622" s="84"/>
      <c r="O622" s="68" t="s">
        <v>250</v>
      </c>
      <c r="P622" s="70">
        <v>42395.649050925924</v>
      </c>
      <c r="Q622" s="68" t="s">
        <v>276</v>
      </c>
      <c r="R622" s="72" t="s">
        <v>326</v>
      </c>
      <c r="S622" s="68" t="s">
        <v>344</v>
      </c>
      <c r="T622" s="68" t="s">
        <v>370</v>
      </c>
      <c r="U622" s="70">
        <v>42395.649050925924</v>
      </c>
      <c r="V622" s="72" t="s">
        <v>403</v>
      </c>
      <c r="W622" s="68"/>
      <c r="X622" s="68"/>
      <c r="Y622" s="74" t="s">
        <v>471</v>
      </c>
      <c r="Z622" s="68"/>
    </row>
    <row r="623" spans="1:26" x14ac:dyDescent="0.25">
      <c r="A623" s="66" t="s">
        <v>213</v>
      </c>
      <c r="B623" s="66" t="s">
        <v>245</v>
      </c>
      <c r="C623" s="78"/>
      <c r="D623" s="79"/>
      <c r="E623" s="80"/>
      <c r="F623" s="81"/>
      <c r="G623" s="78"/>
      <c r="H623" s="77"/>
      <c r="I623" s="82"/>
      <c r="J623" s="82"/>
      <c r="K623" s="36"/>
      <c r="L623" s="85"/>
      <c r="M623" s="85"/>
      <c r="N623" s="84"/>
      <c r="O623" s="68" t="s">
        <v>250</v>
      </c>
      <c r="P623" s="70">
        <v>42395.806076388886</v>
      </c>
      <c r="Q623" s="68" t="s">
        <v>277</v>
      </c>
      <c r="R623" s="72" t="s">
        <v>327</v>
      </c>
      <c r="S623" s="68" t="s">
        <v>354</v>
      </c>
      <c r="T623" s="68" t="s">
        <v>371</v>
      </c>
      <c r="U623" s="70">
        <v>42395.806076388886</v>
      </c>
      <c r="V623" s="72" t="s">
        <v>404</v>
      </c>
      <c r="W623" s="68"/>
      <c r="X623" s="68"/>
      <c r="Y623" s="74" t="s">
        <v>472</v>
      </c>
      <c r="Z623" s="68"/>
    </row>
    <row r="624" spans="1:26" x14ac:dyDescent="0.25">
      <c r="A624" s="66" t="s">
        <v>213</v>
      </c>
      <c r="B624" s="66" t="s">
        <v>220</v>
      </c>
      <c r="C624" s="78"/>
      <c r="D624" s="79"/>
      <c r="E624" s="80"/>
      <c r="F624" s="81"/>
      <c r="G624" s="78"/>
      <c r="H624" s="77"/>
      <c r="I624" s="82"/>
      <c r="J624" s="82"/>
      <c r="K624" s="36"/>
      <c r="L624" s="85"/>
      <c r="M624" s="85"/>
      <c r="N624" s="84"/>
      <c r="O624" s="68" t="s">
        <v>250</v>
      </c>
      <c r="P624" s="70">
        <v>42395.806076388886</v>
      </c>
      <c r="Q624" s="68" t="s">
        <v>277</v>
      </c>
      <c r="R624" s="72" t="s">
        <v>327</v>
      </c>
      <c r="S624" s="68" t="s">
        <v>354</v>
      </c>
      <c r="T624" s="68" t="s">
        <v>371</v>
      </c>
      <c r="U624" s="70">
        <v>42395.806076388886</v>
      </c>
      <c r="V624" s="72" t="s">
        <v>404</v>
      </c>
      <c r="W624" s="68"/>
      <c r="X624" s="68"/>
      <c r="Y624" s="74" t="s">
        <v>472</v>
      </c>
      <c r="Z624" s="68"/>
    </row>
    <row r="625" spans="1:26" x14ac:dyDescent="0.25">
      <c r="A625" s="66" t="s">
        <v>213</v>
      </c>
      <c r="B625" s="66" t="s">
        <v>220</v>
      </c>
      <c r="C625" s="78"/>
      <c r="D625" s="79"/>
      <c r="E625" s="80"/>
      <c r="F625" s="81"/>
      <c r="G625" s="78"/>
      <c r="H625" s="77"/>
      <c r="I625" s="82"/>
      <c r="J625" s="82"/>
      <c r="K625" s="36"/>
      <c r="L625" s="85"/>
      <c r="M625" s="85"/>
      <c r="N625" s="84"/>
      <c r="O625" s="68" t="s">
        <v>250</v>
      </c>
      <c r="P625" s="70">
        <v>42397.62740740741</v>
      </c>
      <c r="Q625" s="68" t="s">
        <v>1873</v>
      </c>
      <c r="R625" s="72" t="s">
        <v>2303</v>
      </c>
      <c r="S625" s="68" t="s">
        <v>344</v>
      </c>
      <c r="T625" s="68"/>
      <c r="U625" s="70">
        <v>42397.62740740741</v>
      </c>
      <c r="V625" s="72" t="s">
        <v>3043</v>
      </c>
      <c r="W625" s="68"/>
      <c r="X625" s="68"/>
      <c r="Y625" s="74" t="s">
        <v>3759</v>
      </c>
      <c r="Z625" s="68"/>
    </row>
    <row r="626" spans="1:26" x14ac:dyDescent="0.25">
      <c r="A626" s="66" t="s">
        <v>213</v>
      </c>
      <c r="B626" s="66" t="s">
        <v>213</v>
      </c>
      <c r="C626" s="78"/>
      <c r="D626" s="79"/>
      <c r="E626" s="80"/>
      <c r="F626" s="81"/>
      <c r="G626" s="78"/>
      <c r="H626" s="77"/>
      <c r="I626" s="82"/>
      <c r="J626" s="82"/>
      <c r="K626" s="36"/>
      <c r="L626" s="85"/>
      <c r="M626" s="85"/>
      <c r="N626" s="84"/>
      <c r="O626" s="68" t="s">
        <v>179</v>
      </c>
      <c r="P626" s="70">
        <v>42397.675486111111</v>
      </c>
      <c r="Q626" s="68" t="s">
        <v>1874</v>
      </c>
      <c r="R626" s="68"/>
      <c r="S626" s="68"/>
      <c r="T626" s="68"/>
      <c r="U626" s="70">
        <v>42397.675486111111</v>
      </c>
      <c r="V626" s="72" t="s">
        <v>3044</v>
      </c>
      <c r="W626" s="68"/>
      <c r="X626" s="68"/>
      <c r="Y626" s="74" t="s">
        <v>3760</v>
      </c>
      <c r="Z626" s="74" t="s">
        <v>4007</v>
      </c>
    </row>
    <row r="627" spans="1:26" x14ac:dyDescent="0.25">
      <c r="A627" s="66" t="s">
        <v>1318</v>
      </c>
      <c r="B627" s="66" t="s">
        <v>245</v>
      </c>
      <c r="C627" s="78"/>
      <c r="D627" s="79"/>
      <c r="E627" s="80"/>
      <c r="F627" s="81"/>
      <c r="G627" s="78"/>
      <c r="H627" s="77"/>
      <c r="I627" s="82"/>
      <c r="J627" s="82"/>
      <c r="K627" s="36"/>
      <c r="L627" s="85"/>
      <c r="M627" s="85"/>
      <c r="N627" s="84"/>
      <c r="O627" s="68" t="s">
        <v>250</v>
      </c>
      <c r="P627" s="70">
        <v>42397.686886574076</v>
      </c>
      <c r="Q627" s="68" t="s">
        <v>1708</v>
      </c>
      <c r="R627" s="68"/>
      <c r="S627" s="68"/>
      <c r="T627" s="68"/>
      <c r="U627" s="70">
        <v>42397.686886574076</v>
      </c>
      <c r="V627" s="72" t="s">
        <v>3045</v>
      </c>
      <c r="W627" s="68"/>
      <c r="X627" s="68"/>
      <c r="Y627" s="74" t="s">
        <v>3761</v>
      </c>
      <c r="Z627" s="68"/>
    </row>
    <row r="628" spans="1:26" x14ac:dyDescent="0.25">
      <c r="A628" s="66" t="s">
        <v>234</v>
      </c>
      <c r="B628" s="66" t="s">
        <v>239</v>
      </c>
      <c r="C628" s="78"/>
      <c r="D628" s="79"/>
      <c r="E628" s="80"/>
      <c r="F628" s="81"/>
      <c r="G628" s="78"/>
      <c r="H628" s="77"/>
      <c r="I628" s="82"/>
      <c r="J628" s="82"/>
      <c r="K628" s="36"/>
      <c r="L628" s="85"/>
      <c r="M628" s="85"/>
      <c r="N628" s="84"/>
      <c r="O628" s="68" t="s">
        <v>250</v>
      </c>
      <c r="P628" s="70">
        <v>42396.885034722225</v>
      </c>
      <c r="Q628" s="68" t="s">
        <v>300</v>
      </c>
      <c r="R628" s="72" t="s">
        <v>330</v>
      </c>
      <c r="S628" s="68" t="s">
        <v>355</v>
      </c>
      <c r="T628" s="68"/>
      <c r="U628" s="70">
        <v>42396.885034722225</v>
      </c>
      <c r="V628" s="72" t="s">
        <v>430</v>
      </c>
      <c r="W628" s="68"/>
      <c r="X628" s="68"/>
      <c r="Y628" s="74" t="s">
        <v>498</v>
      </c>
      <c r="Z628" s="68"/>
    </row>
    <row r="629" spans="1:26" x14ac:dyDescent="0.25">
      <c r="A629" s="66" t="s">
        <v>239</v>
      </c>
      <c r="B629" s="66" t="s">
        <v>239</v>
      </c>
      <c r="C629" s="78"/>
      <c r="D629" s="79"/>
      <c r="E629" s="80"/>
      <c r="F629" s="81"/>
      <c r="G629" s="78"/>
      <c r="H629" s="77"/>
      <c r="I629" s="82"/>
      <c r="J629" s="82"/>
      <c r="K629" s="36"/>
      <c r="L629" s="85"/>
      <c r="M629" s="85"/>
      <c r="N629" s="84"/>
      <c r="O629" s="68" t="s">
        <v>179</v>
      </c>
      <c r="P629" s="70">
        <v>42396.0156712963</v>
      </c>
      <c r="Q629" s="68" t="s">
        <v>310</v>
      </c>
      <c r="R629" s="72" t="s">
        <v>330</v>
      </c>
      <c r="S629" s="68" t="s">
        <v>355</v>
      </c>
      <c r="T629" s="68" t="s">
        <v>374</v>
      </c>
      <c r="U629" s="70">
        <v>42396.0156712963</v>
      </c>
      <c r="V629" s="72" t="s">
        <v>440</v>
      </c>
      <c r="W629" s="68"/>
      <c r="X629" s="68"/>
      <c r="Y629" s="74" t="s">
        <v>508</v>
      </c>
      <c r="Z629" s="68"/>
    </row>
    <row r="630" spans="1:26" x14ac:dyDescent="0.25">
      <c r="A630" s="66" t="s">
        <v>239</v>
      </c>
      <c r="B630" s="66" t="s">
        <v>239</v>
      </c>
      <c r="C630" s="78"/>
      <c r="D630" s="79"/>
      <c r="E630" s="80"/>
      <c r="F630" s="81"/>
      <c r="G630" s="78"/>
      <c r="H630" s="77"/>
      <c r="I630" s="82"/>
      <c r="J630" s="82"/>
      <c r="K630" s="36"/>
      <c r="L630" s="85"/>
      <c r="M630" s="85"/>
      <c r="N630" s="84"/>
      <c r="O630" s="68" t="s">
        <v>179</v>
      </c>
      <c r="P630" s="70">
        <v>42397.021111111113</v>
      </c>
      <c r="Q630" s="68" t="s">
        <v>311</v>
      </c>
      <c r="R630" s="72" t="s">
        <v>330</v>
      </c>
      <c r="S630" s="68" t="s">
        <v>355</v>
      </c>
      <c r="T630" s="68"/>
      <c r="U630" s="70">
        <v>42397.021111111113</v>
      </c>
      <c r="V630" s="72" t="s">
        <v>441</v>
      </c>
      <c r="W630" s="68"/>
      <c r="X630" s="68"/>
      <c r="Y630" s="74" t="s">
        <v>509</v>
      </c>
      <c r="Z630" s="68"/>
    </row>
    <row r="631" spans="1:26" x14ac:dyDescent="0.25">
      <c r="A631" s="66" t="s">
        <v>243</v>
      </c>
      <c r="B631" s="66" t="s">
        <v>239</v>
      </c>
      <c r="C631" s="78"/>
      <c r="D631" s="79"/>
      <c r="E631" s="80"/>
      <c r="F631" s="81"/>
      <c r="G631" s="78"/>
      <c r="H631" s="77"/>
      <c r="I631" s="82"/>
      <c r="J631" s="82"/>
      <c r="K631" s="36"/>
      <c r="L631" s="85"/>
      <c r="M631" s="85"/>
      <c r="N631" s="84"/>
      <c r="O631" s="68" t="s">
        <v>250</v>
      </c>
      <c r="P631" s="70">
        <v>42397.689745370371</v>
      </c>
      <c r="Q631" s="68" t="s">
        <v>306</v>
      </c>
      <c r="R631" s="72" t="s">
        <v>330</v>
      </c>
      <c r="S631" s="68" t="s">
        <v>355</v>
      </c>
      <c r="T631" s="68"/>
      <c r="U631" s="70">
        <v>42397.689745370371</v>
      </c>
      <c r="V631" s="72" t="s">
        <v>442</v>
      </c>
      <c r="W631" s="68"/>
      <c r="X631" s="68"/>
      <c r="Y631" s="74" t="s">
        <v>510</v>
      </c>
      <c r="Z631" s="68"/>
    </row>
    <row r="632" spans="1:26" x14ac:dyDescent="0.25">
      <c r="A632" s="66" t="s">
        <v>1319</v>
      </c>
      <c r="B632" s="66" t="s">
        <v>1319</v>
      </c>
      <c r="C632" s="78"/>
      <c r="D632" s="79"/>
      <c r="E632" s="80"/>
      <c r="F632" s="81"/>
      <c r="G632" s="78"/>
      <c r="H632" s="77"/>
      <c r="I632" s="82"/>
      <c r="J632" s="82"/>
      <c r="K632" s="36"/>
      <c r="L632" s="85"/>
      <c r="M632" s="85"/>
      <c r="N632" s="84"/>
      <c r="O632" s="68" t="s">
        <v>179</v>
      </c>
      <c r="P632" s="70">
        <v>42389.660532407404</v>
      </c>
      <c r="Q632" s="68" t="s">
        <v>1875</v>
      </c>
      <c r="R632" s="72" t="s">
        <v>2304</v>
      </c>
      <c r="S632" s="68" t="s">
        <v>2352</v>
      </c>
      <c r="T632" s="68"/>
      <c r="U632" s="70">
        <v>42389.660532407404</v>
      </c>
      <c r="V632" s="72" t="s">
        <v>3046</v>
      </c>
      <c r="W632" s="68"/>
      <c r="X632" s="68"/>
      <c r="Y632" s="74" t="s">
        <v>3762</v>
      </c>
      <c r="Z632" s="68"/>
    </row>
    <row r="633" spans="1:26" x14ac:dyDescent="0.25">
      <c r="A633" s="66" t="s">
        <v>1319</v>
      </c>
      <c r="B633" s="66" t="s">
        <v>1319</v>
      </c>
      <c r="C633" s="78"/>
      <c r="D633" s="79"/>
      <c r="E633" s="80"/>
      <c r="F633" s="81"/>
      <c r="G633" s="78"/>
      <c r="H633" s="77"/>
      <c r="I633" s="82"/>
      <c r="J633" s="82"/>
      <c r="K633" s="36"/>
      <c r="L633" s="85"/>
      <c r="M633" s="85"/>
      <c r="N633" s="84"/>
      <c r="O633" s="68" t="s">
        <v>179</v>
      </c>
      <c r="P633" s="70">
        <v>42391.734768518516</v>
      </c>
      <c r="Q633" s="68" t="s">
        <v>1876</v>
      </c>
      <c r="R633" s="72" t="s">
        <v>2193</v>
      </c>
      <c r="S633" s="68" t="s">
        <v>2352</v>
      </c>
      <c r="T633" s="68"/>
      <c r="U633" s="70">
        <v>42391.734768518516</v>
      </c>
      <c r="V633" s="72" t="s">
        <v>3047</v>
      </c>
      <c r="W633" s="68"/>
      <c r="X633" s="68"/>
      <c r="Y633" s="74" t="s">
        <v>3763</v>
      </c>
      <c r="Z633" s="68"/>
    </row>
    <row r="634" spans="1:26" x14ac:dyDescent="0.25">
      <c r="A634" s="66" t="s">
        <v>1319</v>
      </c>
      <c r="B634" s="66" t="s">
        <v>1411</v>
      </c>
      <c r="C634" s="78"/>
      <c r="D634" s="79"/>
      <c r="E634" s="80"/>
      <c r="F634" s="81"/>
      <c r="G634" s="78"/>
      <c r="H634" s="77"/>
      <c r="I634" s="82"/>
      <c r="J634" s="82"/>
      <c r="K634" s="36"/>
      <c r="L634" s="85"/>
      <c r="M634" s="85"/>
      <c r="N634" s="84"/>
      <c r="O634" s="68" t="s">
        <v>250</v>
      </c>
      <c r="P634" s="70">
        <v>42397.708333333336</v>
      </c>
      <c r="Q634" s="68" t="s">
        <v>1877</v>
      </c>
      <c r="R634" s="72" t="s">
        <v>2305</v>
      </c>
      <c r="S634" s="68" t="s">
        <v>2352</v>
      </c>
      <c r="T634" s="68"/>
      <c r="U634" s="70">
        <v>42397.708333333336</v>
      </c>
      <c r="V634" s="72" t="s">
        <v>3048</v>
      </c>
      <c r="W634" s="68"/>
      <c r="X634" s="68"/>
      <c r="Y634" s="74" t="s">
        <v>3764</v>
      </c>
      <c r="Z634" s="68"/>
    </row>
    <row r="635" spans="1:26" x14ac:dyDescent="0.25">
      <c r="A635" s="66" t="s">
        <v>1320</v>
      </c>
      <c r="B635" s="66" t="s">
        <v>1320</v>
      </c>
      <c r="C635" s="78"/>
      <c r="D635" s="79"/>
      <c r="E635" s="80"/>
      <c r="F635" s="81"/>
      <c r="G635" s="78"/>
      <c r="H635" s="77"/>
      <c r="I635" s="82"/>
      <c r="J635" s="82"/>
      <c r="K635" s="36"/>
      <c r="L635" s="85"/>
      <c r="M635" s="85"/>
      <c r="N635" s="84"/>
      <c r="O635" s="68" t="s">
        <v>179</v>
      </c>
      <c r="P635" s="70">
        <v>42397.750034722223</v>
      </c>
      <c r="Q635" s="68" t="s">
        <v>1878</v>
      </c>
      <c r="R635" s="72" t="s">
        <v>2306</v>
      </c>
      <c r="S635" s="68" t="s">
        <v>2440</v>
      </c>
      <c r="T635" s="68" t="s">
        <v>2536</v>
      </c>
      <c r="U635" s="70">
        <v>42397.750034722223</v>
      </c>
      <c r="V635" s="72" t="s">
        <v>3049</v>
      </c>
      <c r="W635" s="68"/>
      <c r="X635" s="68"/>
      <c r="Y635" s="74" t="s">
        <v>3765</v>
      </c>
      <c r="Z635" s="68"/>
    </row>
    <row r="636" spans="1:26" x14ac:dyDescent="0.25">
      <c r="A636" s="66" t="s">
        <v>1321</v>
      </c>
      <c r="B636" s="66" t="s">
        <v>1321</v>
      </c>
      <c r="C636" s="78"/>
      <c r="D636" s="79"/>
      <c r="E636" s="80"/>
      <c r="F636" s="81"/>
      <c r="G636" s="78"/>
      <c r="H636" s="77"/>
      <c r="I636" s="82"/>
      <c r="J636" s="82"/>
      <c r="K636" s="36"/>
      <c r="L636" s="85"/>
      <c r="M636" s="85"/>
      <c r="N636" s="84"/>
      <c r="O636" s="68" t="s">
        <v>179</v>
      </c>
      <c r="P636" s="70">
        <v>42397.762326388889</v>
      </c>
      <c r="Q636" s="68" t="s">
        <v>1879</v>
      </c>
      <c r="R636" s="68"/>
      <c r="S636" s="68"/>
      <c r="T636" s="68" t="s">
        <v>2537</v>
      </c>
      <c r="U636" s="70">
        <v>42397.762326388889</v>
      </c>
      <c r="V636" s="72" t="s">
        <v>3050</v>
      </c>
      <c r="W636" s="68"/>
      <c r="X636" s="68"/>
      <c r="Y636" s="74" t="s">
        <v>3766</v>
      </c>
      <c r="Z636" s="68"/>
    </row>
    <row r="637" spans="1:26" x14ac:dyDescent="0.25">
      <c r="A637" s="66" t="s">
        <v>245</v>
      </c>
      <c r="B637" s="66" t="s">
        <v>1412</v>
      </c>
      <c r="C637" s="78"/>
      <c r="D637" s="79"/>
      <c r="E637" s="80"/>
      <c r="F637" s="81"/>
      <c r="G637" s="78"/>
      <c r="H637" s="77"/>
      <c r="I637" s="82"/>
      <c r="J637" s="82"/>
      <c r="K637" s="36"/>
      <c r="L637" s="85"/>
      <c r="M637" s="85"/>
      <c r="N637" s="84"/>
      <c r="O637" s="68" t="s">
        <v>250</v>
      </c>
      <c r="P637" s="70">
        <v>42388.632048611114</v>
      </c>
      <c r="Q637" s="68" t="s">
        <v>1880</v>
      </c>
      <c r="R637" s="68"/>
      <c r="S637" s="68"/>
      <c r="T637" s="68" t="s">
        <v>2538</v>
      </c>
      <c r="U637" s="70">
        <v>42388.632048611114</v>
      </c>
      <c r="V637" s="72" t="s">
        <v>3051</v>
      </c>
      <c r="W637" s="68"/>
      <c r="X637" s="68"/>
      <c r="Y637" s="74" t="s">
        <v>3767</v>
      </c>
      <c r="Z637" s="68"/>
    </row>
    <row r="638" spans="1:26" x14ac:dyDescent="0.25">
      <c r="A638" s="66" t="s">
        <v>245</v>
      </c>
      <c r="B638" s="66" t="s">
        <v>1413</v>
      </c>
      <c r="C638" s="78"/>
      <c r="D638" s="79"/>
      <c r="E638" s="80"/>
      <c r="F638" s="81"/>
      <c r="G638" s="78"/>
      <c r="H638" s="77"/>
      <c r="I638" s="82"/>
      <c r="J638" s="82"/>
      <c r="K638" s="36"/>
      <c r="L638" s="85"/>
      <c r="M638" s="85"/>
      <c r="N638" s="84"/>
      <c r="O638" s="68" t="s">
        <v>250</v>
      </c>
      <c r="P638" s="70">
        <v>42388.632048611114</v>
      </c>
      <c r="Q638" s="68" t="s">
        <v>1880</v>
      </c>
      <c r="R638" s="68"/>
      <c r="S638" s="68"/>
      <c r="T638" s="68" t="s">
        <v>2538</v>
      </c>
      <c r="U638" s="70">
        <v>42388.632048611114</v>
      </c>
      <c r="V638" s="72" t="s">
        <v>3051</v>
      </c>
      <c r="W638" s="68"/>
      <c r="X638" s="68"/>
      <c r="Y638" s="74" t="s">
        <v>3767</v>
      </c>
      <c r="Z638" s="68"/>
    </row>
    <row r="639" spans="1:26" x14ac:dyDescent="0.25">
      <c r="A639" s="66" t="s">
        <v>245</v>
      </c>
      <c r="B639" s="66" t="s">
        <v>1414</v>
      </c>
      <c r="C639" s="78"/>
      <c r="D639" s="79"/>
      <c r="E639" s="80"/>
      <c r="F639" s="81"/>
      <c r="G639" s="78"/>
      <c r="H639" s="77"/>
      <c r="I639" s="82"/>
      <c r="J639" s="82"/>
      <c r="K639" s="36"/>
      <c r="L639" s="85"/>
      <c r="M639" s="85"/>
      <c r="N639" s="84"/>
      <c r="O639" s="68" t="s">
        <v>251</v>
      </c>
      <c r="P639" s="70">
        <v>42388.81322916667</v>
      </c>
      <c r="Q639" s="68" t="s">
        <v>1881</v>
      </c>
      <c r="R639" s="68"/>
      <c r="S639" s="68"/>
      <c r="T639" s="68"/>
      <c r="U639" s="70">
        <v>42388.81322916667</v>
      </c>
      <c r="V639" s="72" t="s">
        <v>3052</v>
      </c>
      <c r="W639" s="68"/>
      <c r="X639" s="68"/>
      <c r="Y639" s="74" t="s">
        <v>3768</v>
      </c>
      <c r="Z639" s="74" t="s">
        <v>4008</v>
      </c>
    </row>
    <row r="640" spans="1:26" x14ac:dyDescent="0.25">
      <c r="A640" s="66" t="s">
        <v>245</v>
      </c>
      <c r="B640" s="66" t="s">
        <v>1415</v>
      </c>
      <c r="C640" s="78"/>
      <c r="D640" s="79"/>
      <c r="E640" s="80"/>
      <c r="F640" s="81"/>
      <c r="G640" s="78"/>
      <c r="H640" s="77"/>
      <c r="I640" s="82"/>
      <c r="J640" s="82"/>
      <c r="K640" s="36"/>
      <c r="L640" s="85"/>
      <c r="M640" s="85"/>
      <c r="N640" s="84"/>
      <c r="O640" s="68" t="s">
        <v>250</v>
      </c>
      <c r="P640" s="70">
        <v>42388.814502314817</v>
      </c>
      <c r="Q640" s="68" t="s">
        <v>1882</v>
      </c>
      <c r="R640" s="68"/>
      <c r="S640" s="68"/>
      <c r="T640" s="68" t="s">
        <v>2539</v>
      </c>
      <c r="U640" s="70">
        <v>42388.814502314817</v>
      </c>
      <c r="V640" s="72" t="s">
        <v>3053</v>
      </c>
      <c r="W640" s="68"/>
      <c r="X640" s="68"/>
      <c r="Y640" s="74" t="s">
        <v>3769</v>
      </c>
      <c r="Z640" s="68"/>
    </row>
    <row r="641" spans="1:26" x14ac:dyDescent="0.25">
      <c r="A641" s="66" t="s">
        <v>1322</v>
      </c>
      <c r="B641" s="66" t="s">
        <v>1322</v>
      </c>
      <c r="C641" s="78"/>
      <c r="D641" s="79"/>
      <c r="E641" s="80"/>
      <c r="F641" s="81"/>
      <c r="G641" s="78"/>
      <c r="H641" s="77"/>
      <c r="I641" s="82"/>
      <c r="J641" s="82"/>
      <c r="K641" s="36"/>
      <c r="L641" s="85"/>
      <c r="M641" s="85"/>
      <c r="N641" s="84"/>
      <c r="O641" s="68" t="s">
        <v>179</v>
      </c>
      <c r="P641" s="70">
        <v>42388.882094907407</v>
      </c>
      <c r="Q641" s="68" t="s">
        <v>1883</v>
      </c>
      <c r="R641" s="72" t="s">
        <v>2307</v>
      </c>
      <c r="S641" s="68" t="s">
        <v>354</v>
      </c>
      <c r="T641" s="68" t="s">
        <v>2522</v>
      </c>
      <c r="U641" s="70">
        <v>42388.882094907407</v>
      </c>
      <c r="V641" s="72" t="s">
        <v>3054</v>
      </c>
      <c r="W641" s="68"/>
      <c r="X641" s="68"/>
      <c r="Y641" s="74" t="s">
        <v>3770</v>
      </c>
      <c r="Z641" s="68"/>
    </row>
    <row r="642" spans="1:26" x14ac:dyDescent="0.25">
      <c r="A642" s="66" t="s">
        <v>245</v>
      </c>
      <c r="B642" s="66" t="s">
        <v>1322</v>
      </c>
      <c r="C642" s="78"/>
      <c r="D642" s="79"/>
      <c r="E642" s="80"/>
      <c r="F642" s="81"/>
      <c r="G642" s="78"/>
      <c r="H642" s="77"/>
      <c r="I642" s="82"/>
      <c r="J642" s="82"/>
      <c r="K642" s="36"/>
      <c r="L642" s="85"/>
      <c r="M642" s="85"/>
      <c r="N642" s="84"/>
      <c r="O642" s="68" t="s">
        <v>250</v>
      </c>
      <c r="P642" s="70">
        <v>42388.905486111114</v>
      </c>
      <c r="Q642" s="68" t="s">
        <v>1884</v>
      </c>
      <c r="R642" s="72" t="s">
        <v>2307</v>
      </c>
      <c r="S642" s="68" t="s">
        <v>354</v>
      </c>
      <c r="T642" s="68" t="s">
        <v>2522</v>
      </c>
      <c r="U642" s="70">
        <v>42388.905486111114</v>
      </c>
      <c r="V642" s="72" t="s">
        <v>3055</v>
      </c>
      <c r="W642" s="68"/>
      <c r="X642" s="68"/>
      <c r="Y642" s="74" t="s">
        <v>3771</v>
      </c>
      <c r="Z642" s="68"/>
    </row>
    <row r="643" spans="1:26" x14ac:dyDescent="0.25">
      <c r="A643" s="66" t="s">
        <v>1011</v>
      </c>
      <c r="B643" s="66" t="s">
        <v>245</v>
      </c>
      <c r="C643" s="78"/>
      <c r="D643" s="79"/>
      <c r="E643" s="80"/>
      <c r="F643" s="81"/>
      <c r="G643" s="78"/>
      <c r="H643" s="77"/>
      <c r="I643" s="82"/>
      <c r="J643" s="82"/>
      <c r="K643" s="36"/>
      <c r="L643" s="85"/>
      <c r="M643" s="85"/>
      <c r="N643" s="84"/>
      <c r="O643" s="68" t="s">
        <v>250</v>
      </c>
      <c r="P643" s="70">
        <v>42388.93990740741</v>
      </c>
      <c r="Q643" s="68" t="s">
        <v>1453</v>
      </c>
      <c r="R643" s="68"/>
      <c r="S643" s="68"/>
      <c r="T643" s="68"/>
      <c r="U643" s="70">
        <v>42388.93990740741</v>
      </c>
      <c r="V643" s="72" t="s">
        <v>2575</v>
      </c>
      <c r="W643" s="68"/>
      <c r="X643" s="68"/>
      <c r="Y643" s="74" t="s">
        <v>3291</v>
      </c>
      <c r="Z643" s="74" t="s">
        <v>3897</v>
      </c>
    </row>
    <row r="644" spans="1:26" x14ac:dyDescent="0.25">
      <c r="A644" s="66" t="s">
        <v>245</v>
      </c>
      <c r="B644" s="66" t="s">
        <v>1011</v>
      </c>
      <c r="C644" s="78"/>
      <c r="D644" s="79"/>
      <c r="E644" s="80"/>
      <c r="F644" s="81"/>
      <c r="G644" s="78"/>
      <c r="H644" s="77"/>
      <c r="I644" s="82"/>
      <c r="J644" s="82"/>
      <c r="K644" s="36"/>
      <c r="L644" s="85"/>
      <c r="M644" s="85"/>
      <c r="N644" s="84"/>
      <c r="O644" s="68" t="s">
        <v>251</v>
      </c>
      <c r="P644" s="70">
        <v>42388.967743055553</v>
      </c>
      <c r="Q644" s="68" t="s">
        <v>1885</v>
      </c>
      <c r="R644" s="68"/>
      <c r="S644" s="68"/>
      <c r="T644" s="68"/>
      <c r="U644" s="70">
        <v>42388.967743055553</v>
      </c>
      <c r="V644" s="72" t="s">
        <v>3056</v>
      </c>
      <c r="W644" s="68"/>
      <c r="X644" s="68"/>
      <c r="Y644" s="74" t="s">
        <v>3772</v>
      </c>
      <c r="Z644" s="74" t="s">
        <v>3291</v>
      </c>
    </row>
    <row r="645" spans="1:26" x14ac:dyDescent="0.25">
      <c r="A645" s="66" t="s">
        <v>245</v>
      </c>
      <c r="B645" s="66" t="s">
        <v>1416</v>
      </c>
      <c r="C645" s="78"/>
      <c r="D645" s="79"/>
      <c r="E645" s="80"/>
      <c r="F645" s="81"/>
      <c r="G645" s="78"/>
      <c r="H645" s="77"/>
      <c r="I645" s="82"/>
      <c r="J645" s="82"/>
      <c r="K645" s="36"/>
      <c r="L645" s="85"/>
      <c r="M645" s="85"/>
      <c r="N645" s="84"/>
      <c r="O645" s="68" t="s">
        <v>250</v>
      </c>
      <c r="P645" s="70">
        <v>42389.059178240743</v>
      </c>
      <c r="Q645" s="68" t="s">
        <v>1886</v>
      </c>
      <c r="R645" s="72" t="s">
        <v>2307</v>
      </c>
      <c r="S645" s="68" t="s">
        <v>354</v>
      </c>
      <c r="T645" s="68" t="s">
        <v>2522</v>
      </c>
      <c r="U645" s="70">
        <v>42389.059178240743</v>
      </c>
      <c r="V645" s="72" t="s">
        <v>3057</v>
      </c>
      <c r="W645" s="68"/>
      <c r="X645" s="68"/>
      <c r="Y645" s="74" t="s">
        <v>3773</v>
      </c>
      <c r="Z645" s="68"/>
    </row>
    <row r="646" spans="1:26" x14ac:dyDescent="0.25">
      <c r="A646" s="66" t="s">
        <v>1323</v>
      </c>
      <c r="B646" s="66" t="s">
        <v>1323</v>
      </c>
      <c r="C646" s="78"/>
      <c r="D646" s="79"/>
      <c r="E646" s="80"/>
      <c r="F646" s="81"/>
      <c r="G646" s="78"/>
      <c r="H646" s="77"/>
      <c r="I646" s="82"/>
      <c r="J646" s="82"/>
      <c r="K646" s="36"/>
      <c r="L646" s="85"/>
      <c r="M646" s="85"/>
      <c r="N646" s="84"/>
      <c r="O646" s="68" t="s">
        <v>179</v>
      </c>
      <c r="P646" s="70">
        <v>42389.019212962965</v>
      </c>
      <c r="Q646" s="68" t="s">
        <v>1887</v>
      </c>
      <c r="R646" s="72" t="s">
        <v>2308</v>
      </c>
      <c r="S646" s="68" t="s">
        <v>2354</v>
      </c>
      <c r="T646" s="68"/>
      <c r="U646" s="70">
        <v>42389.019212962965</v>
      </c>
      <c r="V646" s="72" t="s">
        <v>3058</v>
      </c>
      <c r="W646" s="68"/>
      <c r="X646" s="68"/>
      <c r="Y646" s="74" t="s">
        <v>3774</v>
      </c>
      <c r="Z646" s="68"/>
    </row>
    <row r="647" spans="1:26" x14ac:dyDescent="0.25">
      <c r="A647" s="66" t="s">
        <v>1323</v>
      </c>
      <c r="B647" s="66" t="s">
        <v>245</v>
      </c>
      <c r="C647" s="78"/>
      <c r="D647" s="79"/>
      <c r="E647" s="80"/>
      <c r="F647" s="81"/>
      <c r="G647" s="78"/>
      <c r="H647" s="77"/>
      <c r="I647" s="82"/>
      <c r="J647" s="82"/>
      <c r="K647" s="36"/>
      <c r="L647" s="85"/>
      <c r="M647" s="85"/>
      <c r="N647" s="84"/>
      <c r="O647" s="68" t="s">
        <v>251</v>
      </c>
      <c r="P647" s="70">
        <v>42389.324004629627</v>
      </c>
      <c r="Q647" s="68" t="s">
        <v>1888</v>
      </c>
      <c r="R647" s="68"/>
      <c r="S647" s="68"/>
      <c r="T647" s="68"/>
      <c r="U647" s="70">
        <v>42389.324004629627</v>
      </c>
      <c r="V647" s="72" t="s">
        <v>3059</v>
      </c>
      <c r="W647" s="68"/>
      <c r="X647" s="68"/>
      <c r="Y647" s="74" t="s">
        <v>3775</v>
      </c>
      <c r="Z647" s="74" t="s">
        <v>3776</v>
      </c>
    </row>
    <row r="648" spans="1:26" x14ac:dyDescent="0.25">
      <c r="A648" s="66" t="s">
        <v>245</v>
      </c>
      <c r="B648" s="66" t="s">
        <v>1323</v>
      </c>
      <c r="C648" s="78"/>
      <c r="D648" s="79"/>
      <c r="E648" s="80"/>
      <c r="F648" s="81"/>
      <c r="G648" s="78"/>
      <c r="H648" s="77"/>
      <c r="I648" s="82"/>
      <c r="J648" s="82"/>
      <c r="K648" s="36"/>
      <c r="L648" s="85"/>
      <c r="M648" s="85"/>
      <c r="N648" s="84"/>
      <c r="O648" s="68" t="s">
        <v>251</v>
      </c>
      <c r="P648" s="70">
        <v>42389.054930555554</v>
      </c>
      <c r="Q648" s="68" t="s">
        <v>1889</v>
      </c>
      <c r="R648" s="68"/>
      <c r="S648" s="68"/>
      <c r="T648" s="68"/>
      <c r="U648" s="70">
        <v>42389.054930555554</v>
      </c>
      <c r="V648" s="72" t="s">
        <v>3060</v>
      </c>
      <c r="W648" s="68"/>
      <c r="X648" s="68"/>
      <c r="Y648" s="74" t="s">
        <v>3776</v>
      </c>
      <c r="Z648" s="74" t="s">
        <v>3774</v>
      </c>
    </row>
    <row r="649" spans="1:26" x14ac:dyDescent="0.25">
      <c r="A649" s="66" t="s">
        <v>245</v>
      </c>
      <c r="B649" s="66" t="s">
        <v>1323</v>
      </c>
      <c r="C649" s="78"/>
      <c r="D649" s="79"/>
      <c r="E649" s="80"/>
      <c r="F649" s="81"/>
      <c r="G649" s="78"/>
      <c r="H649" s="77"/>
      <c r="I649" s="82"/>
      <c r="J649" s="82"/>
      <c r="K649" s="36"/>
      <c r="L649" s="85"/>
      <c r="M649" s="85"/>
      <c r="N649" s="84"/>
      <c r="O649" s="68" t="s">
        <v>251</v>
      </c>
      <c r="P649" s="70">
        <v>42389.53434027778</v>
      </c>
      <c r="Q649" s="68" t="s">
        <v>1890</v>
      </c>
      <c r="R649" s="68"/>
      <c r="S649" s="68"/>
      <c r="T649" s="68"/>
      <c r="U649" s="70">
        <v>42389.53434027778</v>
      </c>
      <c r="V649" s="72" t="s">
        <v>3061</v>
      </c>
      <c r="W649" s="68"/>
      <c r="X649" s="68"/>
      <c r="Y649" s="74" t="s">
        <v>3777</v>
      </c>
      <c r="Z649" s="74" t="s">
        <v>3775</v>
      </c>
    </row>
    <row r="650" spans="1:26" x14ac:dyDescent="0.25">
      <c r="A650" s="66" t="s">
        <v>1324</v>
      </c>
      <c r="B650" s="66" t="s">
        <v>1356</v>
      </c>
      <c r="C650" s="78"/>
      <c r="D650" s="79"/>
      <c r="E650" s="80"/>
      <c r="F650" s="81"/>
      <c r="G650" s="78"/>
      <c r="H650" s="77"/>
      <c r="I650" s="82"/>
      <c r="J650" s="82"/>
      <c r="K650" s="36"/>
      <c r="L650" s="85"/>
      <c r="M650" s="85"/>
      <c r="N650" s="84"/>
      <c r="O650" s="68" t="s">
        <v>250</v>
      </c>
      <c r="P650" s="70">
        <v>42389.709872685184</v>
      </c>
      <c r="Q650" s="68" t="s">
        <v>1891</v>
      </c>
      <c r="R650" s="68"/>
      <c r="S650" s="68"/>
      <c r="T650" s="68"/>
      <c r="U650" s="70">
        <v>42389.709872685184</v>
      </c>
      <c r="V650" s="72" t="s">
        <v>3062</v>
      </c>
      <c r="W650" s="68"/>
      <c r="X650" s="68"/>
      <c r="Y650" s="74" t="s">
        <v>3778</v>
      </c>
      <c r="Z650" s="74" t="s">
        <v>3826</v>
      </c>
    </row>
    <row r="651" spans="1:26" x14ac:dyDescent="0.25">
      <c r="A651" s="66" t="s">
        <v>1324</v>
      </c>
      <c r="B651" s="66" t="s">
        <v>245</v>
      </c>
      <c r="C651" s="78"/>
      <c r="D651" s="79"/>
      <c r="E651" s="80"/>
      <c r="F651" s="81"/>
      <c r="G651" s="78"/>
      <c r="H651" s="77"/>
      <c r="I651" s="82"/>
      <c r="J651" s="82"/>
      <c r="K651" s="36"/>
      <c r="L651" s="85"/>
      <c r="M651" s="85"/>
      <c r="N651" s="84"/>
      <c r="O651" s="68" t="s">
        <v>251</v>
      </c>
      <c r="P651" s="70">
        <v>42389.709872685184</v>
      </c>
      <c r="Q651" s="68" t="s">
        <v>1891</v>
      </c>
      <c r="R651" s="68"/>
      <c r="S651" s="68"/>
      <c r="T651" s="68"/>
      <c r="U651" s="70">
        <v>42389.709872685184</v>
      </c>
      <c r="V651" s="72" t="s">
        <v>3062</v>
      </c>
      <c r="W651" s="68"/>
      <c r="X651" s="68"/>
      <c r="Y651" s="74" t="s">
        <v>3778</v>
      </c>
      <c r="Z651" s="74" t="s">
        <v>3826</v>
      </c>
    </row>
    <row r="652" spans="1:26" x14ac:dyDescent="0.25">
      <c r="A652" s="66" t="s">
        <v>245</v>
      </c>
      <c r="B652" s="66" t="s">
        <v>1324</v>
      </c>
      <c r="C652" s="78"/>
      <c r="D652" s="79"/>
      <c r="E652" s="80"/>
      <c r="F652" s="81"/>
      <c r="G652" s="78"/>
      <c r="H652" s="77"/>
      <c r="I652" s="82"/>
      <c r="J652" s="82"/>
      <c r="K652" s="36"/>
      <c r="L652" s="85"/>
      <c r="M652" s="85"/>
      <c r="N652" s="84"/>
      <c r="O652" s="68" t="s">
        <v>251</v>
      </c>
      <c r="P652" s="70">
        <v>42389.724317129629</v>
      </c>
      <c r="Q652" s="68" t="s">
        <v>1892</v>
      </c>
      <c r="R652" s="68"/>
      <c r="S652" s="68"/>
      <c r="T652" s="68"/>
      <c r="U652" s="70">
        <v>42389.724317129629</v>
      </c>
      <c r="V652" s="72" t="s">
        <v>3063</v>
      </c>
      <c r="W652" s="68"/>
      <c r="X652" s="68"/>
      <c r="Y652" s="74" t="s">
        <v>3779</v>
      </c>
      <c r="Z652" s="74" t="s">
        <v>3778</v>
      </c>
    </row>
    <row r="653" spans="1:26" x14ac:dyDescent="0.25">
      <c r="A653" s="66" t="s">
        <v>245</v>
      </c>
      <c r="B653" s="66" t="s">
        <v>1417</v>
      </c>
      <c r="C653" s="78"/>
      <c r="D653" s="79"/>
      <c r="E653" s="80"/>
      <c r="F653" s="81"/>
      <c r="G653" s="78"/>
      <c r="H653" s="77"/>
      <c r="I653" s="82"/>
      <c r="J653" s="82"/>
      <c r="K653" s="36"/>
      <c r="L653" s="85"/>
      <c r="M653" s="85"/>
      <c r="N653" s="84"/>
      <c r="O653" s="68" t="s">
        <v>251</v>
      </c>
      <c r="P653" s="70">
        <v>42390.629791666666</v>
      </c>
      <c r="Q653" s="68" t="s">
        <v>1893</v>
      </c>
      <c r="R653" s="68"/>
      <c r="S653" s="68"/>
      <c r="T653" s="68"/>
      <c r="U653" s="70">
        <v>42390.629791666666</v>
      </c>
      <c r="V653" s="72" t="s">
        <v>3064</v>
      </c>
      <c r="W653" s="68"/>
      <c r="X653" s="68"/>
      <c r="Y653" s="74" t="s">
        <v>3780</v>
      </c>
      <c r="Z653" s="74" t="s">
        <v>4009</v>
      </c>
    </row>
    <row r="654" spans="1:26" x14ac:dyDescent="0.25">
      <c r="A654" s="66" t="s">
        <v>1325</v>
      </c>
      <c r="B654" s="66" t="s">
        <v>1325</v>
      </c>
      <c r="C654" s="78"/>
      <c r="D654" s="79"/>
      <c r="E654" s="80"/>
      <c r="F654" s="81"/>
      <c r="G654" s="78"/>
      <c r="H654" s="77"/>
      <c r="I654" s="82"/>
      <c r="J654" s="82"/>
      <c r="K654" s="36"/>
      <c r="L654" s="85"/>
      <c r="M654" s="85"/>
      <c r="N654" s="84"/>
      <c r="O654" s="68" t="s">
        <v>179</v>
      </c>
      <c r="P654" s="70">
        <v>42390.632731481484</v>
      </c>
      <c r="Q654" s="68" t="s">
        <v>1894</v>
      </c>
      <c r="R654" s="72" t="s">
        <v>2309</v>
      </c>
      <c r="S654" s="68" t="s">
        <v>2354</v>
      </c>
      <c r="T654" s="68"/>
      <c r="U654" s="70">
        <v>42390.632731481484</v>
      </c>
      <c r="V654" s="72" t="s">
        <v>3065</v>
      </c>
      <c r="W654" s="68"/>
      <c r="X654" s="68"/>
      <c r="Y654" s="74" t="s">
        <v>3781</v>
      </c>
      <c r="Z654" s="68"/>
    </row>
    <row r="655" spans="1:26" x14ac:dyDescent="0.25">
      <c r="A655" s="66" t="s">
        <v>245</v>
      </c>
      <c r="B655" s="66" t="s">
        <v>1325</v>
      </c>
      <c r="C655" s="78"/>
      <c r="D655" s="79"/>
      <c r="E655" s="80"/>
      <c r="F655" s="81"/>
      <c r="G655" s="78"/>
      <c r="H655" s="77"/>
      <c r="I655" s="82"/>
      <c r="J655" s="82"/>
      <c r="K655" s="36"/>
      <c r="L655" s="85"/>
      <c r="M655" s="85"/>
      <c r="N655" s="84"/>
      <c r="O655" s="68" t="s">
        <v>251</v>
      </c>
      <c r="P655" s="70">
        <v>42390.63244212963</v>
      </c>
      <c r="Q655" s="68" t="s">
        <v>1895</v>
      </c>
      <c r="R655" s="68"/>
      <c r="S655" s="68"/>
      <c r="T655" s="68"/>
      <c r="U655" s="70">
        <v>42390.63244212963</v>
      </c>
      <c r="V655" s="72" t="s">
        <v>3066</v>
      </c>
      <c r="W655" s="68"/>
      <c r="X655" s="68"/>
      <c r="Y655" s="74" t="s">
        <v>3782</v>
      </c>
      <c r="Z655" s="74" t="s">
        <v>4010</v>
      </c>
    </row>
    <row r="656" spans="1:26" x14ac:dyDescent="0.25">
      <c r="A656" s="66" t="s">
        <v>245</v>
      </c>
      <c r="B656" s="66" t="s">
        <v>1325</v>
      </c>
      <c r="C656" s="78"/>
      <c r="D656" s="79"/>
      <c r="E656" s="80"/>
      <c r="F656" s="81"/>
      <c r="G656" s="78"/>
      <c r="H656" s="77"/>
      <c r="I656" s="82"/>
      <c r="J656" s="82"/>
      <c r="K656" s="36"/>
      <c r="L656" s="85"/>
      <c r="M656" s="85"/>
      <c r="N656" s="84"/>
      <c r="O656" s="68" t="s">
        <v>251</v>
      </c>
      <c r="P656" s="70">
        <v>42390.635046296295</v>
      </c>
      <c r="Q656" s="68" t="s">
        <v>1896</v>
      </c>
      <c r="R656" s="68"/>
      <c r="S656" s="68"/>
      <c r="T656" s="68"/>
      <c r="U656" s="70">
        <v>42390.635046296295</v>
      </c>
      <c r="V656" s="72" t="s">
        <v>3067</v>
      </c>
      <c r="W656" s="68"/>
      <c r="X656" s="68"/>
      <c r="Y656" s="74" t="s">
        <v>3783</v>
      </c>
      <c r="Z656" s="74" t="s">
        <v>3781</v>
      </c>
    </row>
    <row r="657" spans="1:26" x14ac:dyDescent="0.25">
      <c r="A657" s="66" t="s">
        <v>1326</v>
      </c>
      <c r="B657" s="66" t="s">
        <v>245</v>
      </c>
      <c r="C657" s="78"/>
      <c r="D657" s="79"/>
      <c r="E657" s="80"/>
      <c r="F657" s="81"/>
      <c r="G657" s="78"/>
      <c r="H657" s="77"/>
      <c r="I657" s="82"/>
      <c r="J657" s="82"/>
      <c r="K657" s="36"/>
      <c r="L657" s="85"/>
      <c r="M657" s="85"/>
      <c r="N657" s="84"/>
      <c r="O657" s="68" t="s">
        <v>251</v>
      </c>
      <c r="P657" s="70">
        <v>42390.633101851854</v>
      </c>
      <c r="Q657" s="68" t="s">
        <v>1897</v>
      </c>
      <c r="R657" s="68"/>
      <c r="S657" s="68"/>
      <c r="T657" s="68"/>
      <c r="U657" s="70">
        <v>42390.633101851854</v>
      </c>
      <c r="V657" s="72" t="s">
        <v>3068</v>
      </c>
      <c r="W657" s="68"/>
      <c r="X657" s="68"/>
      <c r="Y657" s="74" t="s">
        <v>3784</v>
      </c>
      <c r="Z657" s="74" t="s">
        <v>3786</v>
      </c>
    </row>
    <row r="658" spans="1:26" x14ac:dyDescent="0.25">
      <c r="A658" s="66" t="s">
        <v>1326</v>
      </c>
      <c r="B658" s="66" t="s">
        <v>245</v>
      </c>
      <c r="C658" s="78"/>
      <c r="D658" s="79"/>
      <c r="E658" s="80"/>
      <c r="F658" s="81"/>
      <c r="G658" s="78"/>
      <c r="H658" s="77"/>
      <c r="I658" s="82"/>
      <c r="J658" s="82"/>
      <c r="K658" s="36"/>
      <c r="L658" s="85"/>
      <c r="M658" s="85"/>
      <c r="N658" s="84"/>
      <c r="O658" s="68" t="s">
        <v>251</v>
      </c>
      <c r="P658" s="70">
        <v>42390.635659722226</v>
      </c>
      <c r="Q658" s="68" t="s">
        <v>1898</v>
      </c>
      <c r="R658" s="68"/>
      <c r="S658" s="68"/>
      <c r="T658" s="68"/>
      <c r="U658" s="70">
        <v>42390.635659722226</v>
      </c>
      <c r="V658" s="72" t="s">
        <v>3069</v>
      </c>
      <c r="W658" s="68"/>
      <c r="X658" s="68"/>
      <c r="Y658" s="74" t="s">
        <v>3785</v>
      </c>
      <c r="Z658" s="74" t="s">
        <v>3786</v>
      </c>
    </row>
    <row r="659" spans="1:26" x14ac:dyDescent="0.25">
      <c r="A659" s="66" t="s">
        <v>245</v>
      </c>
      <c r="B659" s="66" t="s">
        <v>1326</v>
      </c>
      <c r="C659" s="78"/>
      <c r="D659" s="79"/>
      <c r="E659" s="80"/>
      <c r="F659" s="81"/>
      <c r="G659" s="78"/>
      <c r="H659" s="77"/>
      <c r="I659" s="82"/>
      <c r="J659" s="82"/>
      <c r="K659" s="36"/>
      <c r="L659" s="85"/>
      <c r="M659" s="85"/>
      <c r="N659" s="84"/>
      <c r="O659" s="68" t="s">
        <v>251</v>
      </c>
      <c r="P659" s="70">
        <v>42390.632210648146</v>
      </c>
      <c r="Q659" s="68" t="s">
        <v>1899</v>
      </c>
      <c r="R659" s="68"/>
      <c r="S659" s="68"/>
      <c r="T659" s="68"/>
      <c r="U659" s="70">
        <v>42390.632210648146</v>
      </c>
      <c r="V659" s="72" t="s">
        <v>3070</v>
      </c>
      <c r="W659" s="68"/>
      <c r="X659" s="68"/>
      <c r="Y659" s="74" t="s">
        <v>3786</v>
      </c>
      <c r="Z659" s="74" t="s">
        <v>4011</v>
      </c>
    </row>
    <row r="660" spans="1:26" x14ac:dyDescent="0.25">
      <c r="A660" s="66" t="s">
        <v>245</v>
      </c>
      <c r="B660" s="66" t="s">
        <v>1326</v>
      </c>
      <c r="C660" s="78"/>
      <c r="D660" s="79"/>
      <c r="E660" s="80"/>
      <c r="F660" s="81"/>
      <c r="G660" s="78"/>
      <c r="H660" s="77"/>
      <c r="I660" s="82"/>
      <c r="J660" s="82"/>
      <c r="K660" s="36"/>
      <c r="L660" s="85"/>
      <c r="M660" s="85"/>
      <c r="N660" s="84"/>
      <c r="O660" s="68" t="s">
        <v>251</v>
      </c>
      <c r="P660" s="70">
        <v>42390.635578703703</v>
      </c>
      <c r="Q660" s="68" t="s">
        <v>1900</v>
      </c>
      <c r="R660" s="68"/>
      <c r="S660" s="68"/>
      <c r="T660" s="68"/>
      <c r="U660" s="70">
        <v>42390.635578703703</v>
      </c>
      <c r="V660" s="72" t="s">
        <v>3071</v>
      </c>
      <c r="W660" s="68"/>
      <c r="X660" s="68"/>
      <c r="Y660" s="74" t="s">
        <v>3787</v>
      </c>
      <c r="Z660" s="74" t="s">
        <v>3784</v>
      </c>
    </row>
    <row r="661" spans="1:26" x14ac:dyDescent="0.25">
      <c r="A661" s="66" t="s">
        <v>245</v>
      </c>
      <c r="B661" s="66" t="s">
        <v>1418</v>
      </c>
      <c r="C661" s="78"/>
      <c r="D661" s="79"/>
      <c r="E661" s="80"/>
      <c r="F661" s="81"/>
      <c r="G661" s="78"/>
      <c r="H661" s="77"/>
      <c r="I661" s="82"/>
      <c r="J661" s="82"/>
      <c r="K661" s="36"/>
      <c r="L661" s="85"/>
      <c r="M661" s="85"/>
      <c r="N661" s="84"/>
      <c r="O661" s="68" t="s">
        <v>251</v>
      </c>
      <c r="P661" s="70">
        <v>42390.876793981479</v>
      </c>
      <c r="Q661" s="68" t="s">
        <v>1901</v>
      </c>
      <c r="R661" s="68"/>
      <c r="S661" s="68"/>
      <c r="T661" s="68"/>
      <c r="U661" s="70">
        <v>42390.876793981479</v>
      </c>
      <c r="V661" s="72" t="s">
        <v>3072</v>
      </c>
      <c r="W661" s="68"/>
      <c r="X661" s="68"/>
      <c r="Y661" s="74" t="s">
        <v>3788</v>
      </c>
      <c r="Z661" s="74" t="s">
        <v>4012</v>
      </c>
    </row>
    <row r="662" spans="1:26" x14ac:dyDescent="0.25">
      <c r="A662" s="66" t="s">
        <v>245</v>
      </c>
      <c r="B662" s="66" t="s">
        <v>1419</v>
      </c>
      <c r="C662" s="78"/>
      <c r="D662" s="79"/>
      <c r="E662" s="80"/>
      <c r="F662" s="81"/>
      <c r="G662" s="78"/>
      <c r="H662" s="77"/>
      <c r="I662" s="82"/>
      <c r="J662" s="82"/>
      <c r="K662" s="36"/>
      <c r="L662" s="85"/>
      <c r="M662" s="85"/>
      <c r="N662" s="84"/>
      <c r="O662" s="68" t="s">
        <v>251</v>
      </c>
      <c r="P662" s="70">
        <v>42390.877060185187</v>
      </c>
      <c r="Q662" s="68" t="s">
        <v>1902</v>
      </c>
      <c r="R662" s="68"/>
      <c r="S662" s="68"/>
      <c r="T662" s="68"/>
      <c r="U662" s="70">
        <v>42390.877060185187</v>
      </c>
      <c r="V662" s="72" t="s">
        <v>3073</v>
      </c>
      <c r="W662" s="68"/>
      <c r="X662" s="68"/>
      <c r="Y662" s="74" t="s">
        <v>3789</v>
      </c>
      <c r="Z662" s="74" t="s">
        <v>4013</v>
      </c>
    </row>
    <row r="663" spans="1:26" x14ac:dyDescent="0.25">
      <c r="A663" s="66" t="s">
        <v>245</v>
      </c>
      <c r="B663" s="66" t="s">
        <v>1420</v>
      </c>
      <c r="C663" s="78"/>
      <c r="D663" s="79"/>
      <c r="E663" s="80"/>
      <c r="F663" s="81"/>
      <c r="G663" s="78"/>
      <c r="H663" s="77"/>
      <c r="I663" s="82"/>
      <c r="J663" s="82"/>
      <c r="K663" s="36"/>
      <c r="L663" s="85"/>
      <c r="M663" s="85"/>
      <c r="N663" s="84"/>
      <c r="O663" s="68" t="s">
        <v>250</v>
      </c>
      <c r="P663" s="70">
        <v>42390.934189814812</v>
      </c>
      <c r="Q663" s="68" t="s">
        <v>1903</v>
      </c>
      <c r="R663" s="68"/>
      <c r="S663" s="68"/>
      <c r="T663" s="68" t="s">
        <v>2538</v>
      </c>
      <c r="U663" s="70">
        <v>42390.934189814812</v>
      </c>
      <c r="V663" s="72" t="s">
        <v>3074</v>
      </c>
      <c r="W663" s="68"/>
      <c r="X663" s="68"/>
      <c r="Y663" s="74" t="s">
        <v>3790</v>
      </c>
      <c r="Z663" s="68"/>
    </row>
    <row r="664" spans="1:26" x14ac:dyDescent="0.25">
      <c r="A664" s="66" t="s">
        <v>245</v>
      </c>
      <c r="B664" s="66" t="s">
        <v>1421</v>
      </c>
      <c r="C664" s="78"/>
      <c r="D664" s="79"/>
      <c r="E664" s="80"/>
      <c r="F664" s="81"/>
      <c r="G664" s="78"/>
      <c r="H664" s="77"/>
      <c r="I664" s="82"/>
      <c r="J664" s="82"/>
      <c r="K664" s="36"/>
      <c r="L664" s="85"/>
      <c r="M664" s="85"/>
      <c r="N664" s="84"/>
      <c r="O664" s="68" t="s">
        <v>251</v>
      </c>
      <c r="P664" s="70">
        <v>42391.668310185189</v>
      </c>
      <c r="Q664" s="68" t="s">
        <v>1904</v>
      </c>
      <c r="R664" s="68"/>
      <c r="S664" s="68"/>
      <c r="T664" s="68"/>
      <c r="U664" s="70">
        <v>42391.668310185189</v>
      </c>
      <c r="V664" s="72" t="s">
        <v>3075</v>
      </c>
      <c r="W664" s="68"/>
      <c r="X664" s="68"/>
      <c r="Y664" s="74" t="s">
        <v>3791</v>
      </c>
      <c r="Z664" s="74" t="s">
        <v>4014</v>
      </c>
    </row>
    <row r="665" spans="1:26" x14ac:dyDescent="0.25">
      <c r="A665" s="66" t="s">
        <v>194</v>
      </c>
      <c r="B665" s="66" t="s">
        <v>220</v>
      </c>
      <c r="C665" s="78"/>
      <c r="D665" s="79"/>
      <c r="E665" s="80"/>
      <c r="F665" s="81"/>
      <c r="G665" s="78"/>
      <c r="H665" s="77"/>
      <c r="I665" s="82"/>
      <c r="J665" s="82"/>
      <c r="K665" s="36"/>
      <c r="L665" s="85"/>
      <c r="M665" s="85"/>
      <c r="N665" s="84"/>
      <c r="O665" s="68" t="s">
        <v>250</v>
      </c>
      <c r="P665" s="70">
        <v>42389.625717592593</v>
      </c>
      <c r="Q665" s="68" t="s">
        <v>1632</v>
      </c>
      <c r="R665" s="72" t="s">
        <v>2202</v>
      </c>
      <c r="S665" s="68" t="s">
        <v>344</v>
      </c>
      <c r="T665" s="68"/>
      <c r="U665" s="70">
        <v>42389.625717592593</v>
      </c>
      <c r="V665" s="72" t="s">
        <v>3076</v>
      </c>
      <c r="W665" s="68"/>
      <c r="X665" s="68"/>
      <c r="Y665" s="74" t="s">
        <v>3792</v>
      </c>
      <c r="Z665" s="68"/>
    </row>
    <row r="666" spans="1:26" x14ac:dyDescent="0.25">
      <c r="A666" s="66" t="s">
        <v>194</v>
      </c>
      <c r="B666" s="66" t="s">
        <v>245</v>
      </c>
      <c r="C666" s="78"/>
      <c r="D666" s="79"/>
      <c r="E666" s="80"/>
      <c r="F666" s="81"/>
      <c r="G666" s="78"/>
      <c r="H666" s="77"/>
      <c r="I666" s="82"/>
      <c r="J666" s="82"/>
      <c r="K666" s="36"/>
      <c r="L666" s="85"/>
      <c r="M666" s="85"/>
      <c r="N666" s="84"/>
      <c r="O666" s="68" t="s">
        <v>250</v>
      </c>
      <c r="P666" s="70">
        <v>42391.566053240742</v>
      </c>
      <c r="Q666" s="68" t="s">
        <v>1905</v>
      </c>
      <c r="R666" s="72" t="s">
        <v>2282</v>
      </c>
      <c r="S666" s="68" t="s">
        <v>354</v>
      </c>
      <c r="T666" s="68"/>
      <c r="U666" s="70">
        <v>42391.566053240742</v>
      </c>
      <c r="V666" s="72" t="s">
        <v>3077</v>
      </c>
      <c r="W666" s="68"/>
      <c r="X666" s="68"/>
      <c r="Y666" s="74" t="s">
        <v>3793</v>
      </c>
      <c r="Z666" s="68"/>
    </row>
    <row r="667" spans="1:26" x14ac:dyDescent="0.25">
      <c r="A667" s="66" t="s">
        <v>194</v>
      </c>
      <c r="B667" s="66" t="s">
        <v>245</v>
      </c>
      <c r="C667" s="78"/>
      <c r="D667" s="79"/>
      <c r="E667" s="80"/>
      <c r="F667" s="81"/>
      <c r="G667" s="78"/>
      <c r="H667" s="77"/>
      <c r="I667" s="82"/>
      <c r="J667" s="82"/>
      <c r="K667" s="36"/>
      <c r="L667" s="85"/>
      <c r="M667" s="85"/>
      <c r="N667" s="84"/>
      <c r="O667" s="68" t="s">
        <v>251</v>
      </c>
      <c r="P667" s="70">
        <v>42391.616238425922</v>
      </c>
      <c r="Q667" s="68" t="s">
        <v>257</v>
      </c>
      <c r="R667" s="68"/>
      <c r="S667" s="68"/>
      <c r="T667" s="68"/>
      <c r="U667" s="70">
        <v>42391.616238425922</v>
      </c>
      <c r="V667" s="72" t="s">
        <v>381</v>
      </c>
      <c r="W667" s="68"/>
      <c r="X667" s="68"/>
      <c r="Y667" s="74" t="s">
        <v>449</v>
      </c>
      <c r="Z667" s="74" t="s">
        <v>512</v>
      </c>
    </row>
    <row r="668" spans="1:26" x14ac:dyDescent="0.25">
      <c r="A668" s="66" t="s">
        <v>194</v>
      </c>
      <c r="B668" s="66" t="s">
        <v>245</v>
      </c>
      <c r="C668" s="78"/>
      <c r="D668" s="79"/>
      <c r="E668" s="80"/>
      <c r="F668" s="81"/>
      <c r="G668" s="78"/>
      <c r="H668" s="77"/>
      <c r="I668" s="82"/>
      <c r="J668" s="82"/>
      <c r="K668" s="36"/>
      <c r="L668" s="85"/>
      <c r="M668" s="85"/>
      <c r="N668" s="84"/>
      <c r="O668" s="68" t="s">
        <v>251</v>
      </c>
      <c r="P668" s="70">
        <v>42391.651863425926</v>
      </c>
      <c r="Q668" s="68" t="s">
        <v>1906</v>
      </c>
      <c r="R668" s="68"/>
      <c r="S668" s="68"/>
      <c r="T668" s="68"/>
      <c r="U668" s="70">
        <v>42391.651863425926</v>
      </c>
      <c r="V668" s="72" t="s">
        <v>3078</v>
      </c>
      <c r="W668" s="68"/>
      <c r="X668" s="68"/>
      <c r="Y668" s="74" t="s">
        <v>3794</v>
      </c>
      <c r="Z668" s="74" t="s">
        <v>512</v>
      </c>
    </row>
    <row r="669" spans="1:26" x14ac:dyDescent="0.25">
      <c r="A669" s="66" t="s">
        <v>245</v>
      </c>
      <c r="B669" s="66" t="s">
        <v>194</v>
      </c>
      <c r="C669" s="78"/>
      <c r="D669" s="79"/>
      <c r="E669" s="80"/>
      <c r="F669" s="81"/>
      <c r="G669" s="78"/>
      <c r="H669" s="77"/>
      <c r="I669" s="82"/>
      <c r="J669" s="82"/>
      <c r="K669" s="36"/>
      <c r="L669" s="85"/>
      <c r="M669" s="85"/>
      <c r="N669" s="84"/>
      <c r="O669" s="68" t="s">
        <v>251</v>
      </c>
      <c r="P669" s="70">
        <v>42391.592766203707</v>
      </c>
      <c r="Q669" s="68" t="s">
        <v>1907</v>
      </c>
      <c r="R669" s="68"/>
      <c r="S669" s="68"/>
      <c r="T669" s="68" t="s">
        <v>2521</v>
      </c>
      <c r="U669" s="70">
        <v>42391.592766203707</v>
      </c>
      <c r="V669" s="72" t="s">
        <v>3079</v>
      </c>
      <c r="W669" s="68"/>
      <c r="X669" s="68"/>
      <c r="Y669" s="74" t="s">
        <v>512</v>
      </c>
      <c r="Z669" s="74" t="s">
        <v>3793</v>
      </c>
    </row>
    <row r="670" spans="1:26" x14ac:dyDescent="0.25">
      <c r="A670" s="66" t="s">
        <v>245</v>
      </c>
      <c r="B670" s="66" t="s">
        <v>194</v>
      </c>
      <c r="C670" s="78"/>
      <c r="D670" s="79"/>
      <c r="E670" s="80"/>
      <c r="F670" s="81"/>
      <c r="G670" s="78"/>
      <c r="H670" s="77"/>
      <c r="I670" s="82"/>
      <c r="J670" s="82"/>
      <c r="K670" s="36"/>
      <c r="L670" s="85"/>
      <c r="M670" s="85"/>
      <c r="N670" s="84"/>
      <c r="O670" s="68" t="s">
        <v>251</v>
      </c>
      <c r="P670" s="70">
        <v>42391.669629629629</v>
      </c>
      <c r="Q670" s="68" t="s">
        <v>1908</v>
      </c>
      <c r="R670" s="68"/>
      <c r="S670" s="68"/>
      <c r="T670" s="68"/>
      <c r="U670" s="70">
        <v>42391.669629629629</v>
      </c>
      <c r="V670" s="72" t="s">
        <v>3080</v>
      </c>
      <c r="W670" s="68"/>
      <c r="X670" s="68"/>
      <c r="Y670" s="74" t="s">
        <v>3795</v>
      </c>
      <c r="Z670" s="74" t="s">
        <v>3794</v>
      </c>
    </row>
    <row r="671" spans="1:26" x14ac:dyDescent="0.25">
      <c r="A671" s="66" t="s">
        <v>1327</v>
      </c>
      <c r="B671" s="66" t="s">
        <v>245</v>
      </c>
      <c r="C671" s="78"/>
      <c r="D671" s="79"/>
      <c r="E671" s="80"/>
      <c r="F671" s="81"/>
      <c r="G671" s="78"/>
      <c r="H671" s="77"/>
      <c r="I671" s="82"/>
      <c r="J671" s="82"/>
      <c r="K671" s="36"/>
      <c r="L671" s="85"/>
      <c r="M671" s="85"/>
      <c r="N671" s="84"/>
      <c r="O671" s="68" t="s">
        <v>251</v>
      </c>
      <c r="P671" s="70">
        <v>42391.725011574075</v>
      </c>
      <c r="Q671" s="68" t="s">
        <v>1909</v>
      </c>
      <c r="R671" s="68"/>
      <c r="S671" s="68"/>
      <c r="T671" s="68"/>
      <c r="U671" s="70">
        <v>42391.725011574075</v>
      </c>
      <c r="V671" s="72" t="s">
        <v>3081</v>
      </c>
      <c r="W671" s="68"/>
      <c r="X671" s="68"/>
      <c r="Y671" s="74" t="s">
        <v>3796</v>
      </c>
      <c r="Z671" s="74" t="s">
        <v>3905</v>
      </c>
    </row>
    <row r="672" spans="1:26" x14ac:dyDescent="0.25">
      <c r="A672" s="66" t="s">
        <v>245</v>
      </c>
      <c r="B672" s="66" t="s">
        <v>1327</v>
      </c>
      <c r="C672" s="78"/>
      <c r="D672" s="79"/>
      <c r="E672" s="80"/>
      <c r="F672" s="81"/>
      <c r="G672" s="78"/>
      <c r="H672" s="77"/>
      <c r="I672" s="82"/>
      <c r="J672" s="82"/>
      <c r="K672" s="36"/>
      <c r="L672" s="85"/>
      <c r="M672" s="85"/>
      <c r="N672" s="84"/>
      <c r="O672" s="68" t="s">
        <v>251</v>
      </c>
      <c r="P672" s="70">
        <v>42391.726886574077</v>
      </c>
      <c r="Q672" s="68" t="s">
        <v>1910</v>
      </c>
      <c r="R672" s="68"/>
      <c r="S672" s="68"/>
      <c r="T672" s="68"/>
      <c r="U672" s="70">
        <v>42391.726886574077</v>
      </c>
      <c r="V672" s="72" t="s">
        <v>3082</v>
      </c>
      <c r="W672" s="68"/>
      <c r="X672" s="68"/>
      <c r="Y672" s="74" t="s">
        <v>3797</v>
      </c>
      <c r="Z672" s="74" t="s">
        <v>3796</v>
      </c>
    </row>
    <row r="673" spans="1:26" x14ac:dyDescent="0.25">
      <c r="A673" s="66" t="s">
        <v>1328</v>
      </c>
      <c r="B673" s="66" t="s">
        <v>245</v>
      </c>
      <c r="C673" s="78"/>
      <c r="D673" s="79"/>
      <c r="E673" s="80"/>
      <c r="F673" s="81"/>
      <c r="G673" s="78"/>
      <c r="H673" s="77"/>
      <c r="I673" s="82"/>
      <c r="J673" s="82"/>
      <c r="K673" s="36"/>
      <c r="L673" s="85"/>
      <c r="M673" s="85"/>
      <c r="N673" s="84"/>
      <c r="O673" s="68" t="s">
        <v>251</v>
      </c>
      <c r="P673" s="70">
        <v>42391.686388888891</v>
      </c>
      <c r="Q673" s="68" t="s">
        <v>1911</v>
      </c>
      <c r="R673" s="68"/>
      <c r="S673" s="68"/>
      <c r="T673" s="68"/>
      <c r="U673" s="70">
        <v>42391.686388888891</v>
      </c>
      <c r="V673" s="72" t="s">
        <v>3083</v>
      </c>
      <c r="W673" s="68"/>
      <c r="X673" s="68"/>
      <c r="Y673" s="74" t="s">
        <v>3798</v>
      </c>
      <c r="Z673" s="74" t="s">
        <v>3913</v>
      </c>
    </row>
    <row r="674" spans="1:26" x14ac:dyDescent="0.25">
      <c r="A674" s="66" t="s">
        <v>1328</v>
      </c>
      <c r="B674" s="66" t="s">
        <v>245</v>
      </c>
      <c r="C674" s="78"/>
      <c r="D674" s="79"/>
      <c r="E674" s="80"/>
      <c r="F674" s="81"/>
      <c r="G674" s="78"/>
      <c r="H674" s="77"/>
      <c r="I674" s="82"/>
      <c r="J674" s="82"/>
      <c r="K674" s="36"/>
      <c r="L674" s="85"/>
      <c r="M674" s="85"/>
      <c r="N674" s="84"/>
      <c r="O674" s="68" t="s">
        <v>251</v>
      </c>
      <c r="P674" s="70">
        <v>42391.692939814813</v>
      </c>
      <c r="Q674" s="68" t="s">
        <v>1912</v>
      </c>
      <c r="R674" s="68"/>
      <c r="S674" s="68"/>
      <c r="T674" s="68"/>
      <c r="U674" s="70">
        <v>42391.692939814813</v>
      </c>
      <c r="V674" s="72" t="s">
        <v>3084</v>
      </c>
      <c r="W674" s="68"/>
      <c r="X674" s="68"/>
      <c r="Y674" s="74" t="s">
        <v>3799</v>
      </c>
      <c r="Z674" s="74" t="s">
        <v>3803</v>
      </c>
    </row>
    <row r="675" spans="1:26" x14ac:dyDescent="0.25">
      <c r="A675" s="66" t="s">
        <v>1328</v>
      </c>
      <c r="B675" s="66" t="s">
        <v>245</v>
      </c>
      <c r="C675" s="78"/>
      <c r="D675" s="79"/>
      <c r="E675" s="80"/>
      <c r="F675" s="81"/>
      <c r="G675" s="78"/>
      <c r="H675" s="77"/>
      <c r="I675" s="82"/>
      <c r="J675" s="82"/>
      <c r="K675" s="36"/>
      <c r="L675" s="85"/>
      <c r="M675" s="85"/>
      <c r="N675" s="84"/>
      <c r="O675" s="68" t="s">
        <v>251</v>
      </c>
      <c r="P675" s="70">
        <v>42391.727384259262</v>
      </c>
      <c r="Q675" s="68" t="s">
        <v>1913</v>
      </c>
      <c r="R675" s="68"/>
      <c r="S675" s="68"/>
      <c r="T675" s="68"/>
      <c r="U675" s="70">
        <v>42391.727384259262</v>
      </c>
      <c r="V675" s="72" t="s">
        <v>3085</v>
      </c>
      <c r="W675" s="68"/>
      <c r="X675" s="68"/>
      <c r="Y675" s="74" t="s">
        <v>3800</v>
      </c>
      <c r="Z675" s="74" t="s">
        <v>3804</v>
      </c>
    </row>
    <row r="676" spans="1:26" x14ac:dyDescent="0.25">
      <c r="A676" s="66" t="s">
        <v>1328</v>
      </c>
      <c r="B676" s="66" t="s">
        <v>245</v>
      </c>
      <c r="C676" s="78"/>
      <c r="D676" s="79"/>
      <c r="E676" s="80"/>
      <c r="F676" s="81"/>
      <c r="G676" s="78"/>
      <c r="H676" s="77"/>
      <c r="I676" s="82"/>
      <c r="J676" s="82"/>
      <c r="K676" s="36"/>
      <c r="L676" s="85"/>
      <c r="M676" s="85"/>
      <c r="N676" s="84"/>
      <c r="O676" s="68" t="s">
        <v>251</v>
      </c>
      <c r="P676" s="70">
        <v>42391.731388888889</v>
      </c>
      <c r="Q676" s="68" t="s">
        <v>1914</v>
      </c>
      <c r="R676" s="68"/>
      <c r="S676" s="68"/>
      <c r="T676" s="68"/>
      <c r="U676" s="70">
        <v>42391.731388888889</v>
      </c>
      <c r="V676" s="72" t="s">
        <v>3086</v>
      </c>
      <c r="W676" s="68"/>
      <c r="X676" s="68"/>
      <c r="Y676" s="74" t="s">
        <v>3801</v>
      </c>
      <c r="Z676" s="74" t="s">
        <v>3805</v>
      </c>
    </row>
    <row r="677" spans="1:26" x14ac:dyDescent="0.25">
      <c r="A677" s="66" t="s">
        <v>1328</v>
      </c>
      <c r="B677" s="66" t="s">
        <v>1356</v>
      </c>
      <c r="C677" s="78"/>
      <c r="D677" s="79"/>
      <c r="E677" s="80"/>
      <c r="F677" s="81"/>
      <c r="G677" s="78"/>
      <c r="H677" s="77"/>
      <c r="I677" s="82"/>
      <c r="J677" s="82"/>
      <c r="K677" s="36"/>
      <c r="L677" s="85"/>
      <c r="M677" s="85"/>
      <c r="N677" s="84"/>
      <c r="O677" s="68" t="s">
        <v>250</v>
      </c>
      <c r="P677" s="70">
        <v>42395.214537037034</v>
      </c>
      <c r="Q677" s="68" t="s">
        <v>1915</v>
      </c>
      <c r="R677" s="68"/>
      <c r="S677" s="68"/>
      <c r="T677" s="68"/>
      <c r="U677" s="70">
        <v>42395.214537037034</v>
      </c>
      <c r="V677" s="72" t="s">
        <v>3087</v>
      </c>
      <c r="W677" s="68"/>
      <c r="X677" s="68"/>
      <c r="Y677" s="74" t="s">
        <v>3802</v>
      </c>
      <c r="Z677" s="74" t="s">
        <v>3836</v>
      </c>
    </row>
    <row r="678" spans="1:26" x14ac:dyDescent="0.25">
      <c r="A678" s="66" t="s">
        <v>1328</v>
      </c>
      <c r="B678" s="66" t="s">
        <v>245</v>
      </c>
      <c r="C678" s="78"/>
      <c r="D678" s="79"/>
      <c r="E678" s="80"/>
      <c r="F678" s="81"/>
      <c r="G678" s="78"/>
      <c r="H678" s="77"/>
      <c r="I678" s="82"/>
      <c r="J678" s="82"/>
      <c r="K678" s="36"/>
      <c r="L678" s="85"/>
      <c r="M678" s="85"/>
      <c r="N678" s="84"/>
      <c r="O678" s="68" t="s">
        <v>251</v>
      </c>
      <c r="P678" s="70">
        <v>42395.214537037034</v>
      </c>
      <c r="Q678" s="68" t="s">
        <v>1915</v>
      </c>
      <c r="R678" s="68"/>
      <c r="S678" s="68"/>
      <c r="T678" s="68"/>
      <c r="U678" s="70">
        <v>42395.214537037034</v>
      </c>
      <c r="V678" s="72" t="s">
        <v>3087</v>
      </c>
      <c r="W678" s="68"/>
      <c r="X678" s="68"/>
      <c r="Y678" s="74" t="s">
        <v>3802</v>
      </c>
      <c r="Z678" s="74" t="s">
        <v>3836</v>
      </c>
    </row>
    <row r="679" spans="1:26" x14ac:dyDescent="0.25">
      <c r="A679" s="66" t="s">
        <v>245</v>
      </c>
      <c r="B679" s="66" t="s">
        <v>1328</v>
      </c>
      <c r="C679" s="78"/>
      <c r="D679" s="79"/>
      <c r="E679" s="80"/>
      <c r="F679" s="81"/>
      <c r="G679" s="78"/>
      <c r="H679" s="77"/>
      <c r="I679" s="82"/>
      <c r="J679" s="82"/>
      <c r="K679" s="36"/>
      <c r="L679" s="85"/>
      <c r="M679" s="85"/>
      <c r="N679" s="84"/>
      <c r="O679" s="68" t="s">
        <v>251</v>
      </c>
      <c r="P679" s="70">
        <v>42391.691770833335</v>
      </c>
      <c r="Q679" s="68" t="s">
        <v>1916</v>
      </c>
      <c r="R679" s="68"/>
      <c r="S679" s="68"/>
      <c r="T679" s="68"/>
      <c r="U679" s="70">
        <v>42391.691770833335</v>
      </c>
      <c r="V679" s="72" t="s">
        <v>3088</v>
      </c>
      <c r="W679" s="68"/>
      <c r="X679" s="68"/>
      <c r="Y679" s="74" t="s">
        <v>3803</v>
      </c>
      <c r="Z679" s="74" t="s">
        <v>3798</v>
      </c>
    </row>
    <row r="680" spans="1:26" x14ac:dyDescent="0.25">
      <c r="A680" s="66" t="s">
        <v>245</v>
      </c>
      <c r="B680" s="66" t="s">
        <v>1328</v>
      </c>
      <c r="C680" s="78"/>
      <c r="D680" s="79"/>
      <c r="E680" s="80"/>
      <c r="F680" s="81"/>
      <c r="G680" s="78"/>
      <c r="H680" s="77"/>
      <c r="I680" s="82"/>
      <c r="J680" s="82"/>
      <c r="K680" s="36"/>
      <c r="L680" s="85"/>
      <c r="M680" s="85"/>
      <c r="N680" s="84"/>
      <c r="O680" s="68" t="s">
        <v>251</v>
      </c>
      <c r="P680" s="70">
        <v>42391.69902777778</v>
      </c>
      <c r="Q680" s="68" t="s">
        <v>1917</v>
      </c>
      <c r="R680" s="68"/>
      <c r="S680" s="68"/>
      <c r="T680" s="68"/>
      <c r="U680" s="70">
        <v>42391.69902777778</v>
      </c>
      <c r="V680" s="72" t="s">
        <v>3089</v>
      </c>
      <c r="W680" s="68"/>
      <c r="X680" s="68"/>
      <c r="Y680" s="74" t="s">
        <v>3804</v>
      </c>
      <c r="Z680" s="74" t="s">
        <v>3799</v>
      </c>
    </row>
    <row r="681" spans="1:26" x14ac:dyDescent="0.25">
      <c r="A681" s="66" t="s">
        <v>245</v>
      </c>
      <c r="B681" s="66" t="s">
        <v>1328</v>
      </c>
      <c r="C681" s="78"/>
      <c r="D681" s="79"/>
      <c r="E681" s="80"/>
      <c r="F681" s="81"/>
      <c r="G681" s="78"/>
      <c r="H681" s="77"/>
      <c r="I681" s="82"/>
      <c r="J681" s="82"/>
      <c r="K681" s="36"/>
      <c r="L681" s="85"/>
      <c r="M681" s="85"/>
      <c r="N681" s="84"/>
      <c r="O681" s="68" t="s">
        <v>251</v>
      </c>
      <c r="P681" s="70">
        <v>42391.730578703704</v>
      </c>
      <c r="Q681" s="68" t="s">
        <v>1918</v>
      </c>
      <c r="R681" s="68"/>
      <c r="S681" s="68"/>
      <c r="T681" s="68"/>
      <c r="U681" s="70">
        <v>42391.730578703704</v>
      </c>
      <c r="V681" s="72" t="s">
        <v>3090</v>
      </c>
      <c r="W681" s="68"/>
      <c r="X681" s="68"/>
      <c r="Y681" s="74" t="s">
        <v>3805</v>
      </c>
      <c r="Z681" s="74" t="s">
        <v>3800</v>
      </c>
    </row>
    <row r="682" spans="1:26" x14ac:dyDescent="0.25">
      <c r="A682" s="66" t="s">
        <v>245</v>
      </c>
      <c r="B682" s="66" t="s">
        <v>1422</v>
      </c>
      <c r="C682" s="78"/>
      <c r="D682" s="79"/>
      <c r="E682" s="80"/>
      <c r="F682" s="81"/>
      <c r="G682" s="78"/>
      <c r="H682" s="77"/>
      <c r="I682" s="82"/>
      <c r="J682" s="82"/>
      <c r="K682" s="36"/>
      <c r="L682" s="85"/>
      <c r="M682" s="85"/>
      <c r="N682" s="84"/>
      <c r="O682" s="68" t="s">
        <v>250</v>
      </c>
      <c r="P682" s="70">
        <v>42390.698171296295</v>
      </c>
      <c r="Q682" s="68" t="s">
        <v>1919</v>
      </c>
      <c r="R682" s="72" t="s">
        <v>2310</v>
      </c>
      <c r="S682" s="68" t="s">
        <v>354</v>
      </c>
      <c r="T682" s="68"/>
      <c r="U682" s="70">
        <v>42390.698171296295</v>
      </c>
      <c r="V682" s="72" t="s">
        <v>3091</v>
      </c>
      <c r="W682" s="68"/>
      <c r="X682" s="68"/>
      <c r="Y682" s="74" t="s">
        <v>3806</v>
      </c>
      <c r="Z682" s="68"/>
    </row>
    <row r="683" spans="1:26" x14ac:dyDescent="0.25">
      <c r="A683" s="66" t="s">
        <v>245</v>
      </c>
      <c r="B683" s="66" t="s">
        <v>1422</v>
      </c>
      <c r="C683" s="78"/>
      <c r="D683" s="79"/>
      <c r="E683" s="80"/>
      <c r="F683" s="81"/>
      <c r="G683" s="78"/>
      <c r="H683" s="77"/>
      <c r="I683" s="82"/>
      <c r="J683" s="82"/>
      <c r="K683" s="36"/>
      <c r="L683" s="85"/>
      <c r="M683" s="85"/>
      <c r="N683" s="84"/>
      <c r="O683" s="68" t="s">
        <v>250</v>
      </c>
      <c r="P683" s="70">
        <v>42392.938113425924</v>
      </c>
      <c r="Q683" s="68" t="s">
        <v>1920</v>
      </c>
      <c r="R683" s="72" t="s">
        <v>2310</v>
      </c>
      <c r="S683" s="68" t="s">
        <v>354</v>
      </c>
      <c r="T683" s="68"/>
      <c r="U683" s="70">
        <v>42392.938113425924</v>
      </c>
      <c r="V683" s="72" t="s">
        <v>3092</v>
      </c>
      <c r="W683" s="68"/>
      <c r="X683" s="68"/>
      <c r="Y683" s="74" t="s">
        <v>3807</v>
      </c>
      <c r="Z683" s="68"/>
    </row>
    <row r="684" spans="1:26" x14ac:dyDescent="0.25">
      <c r="A684" s="66" t="s">
        <v>245</v>
      </c>
      <c r="B684" s="66" t="s">
        <v>1423</v>
      </c>
      <c r="C684" s="78"/>
      <c r="D684" s="79"/>
      <c r="E684" s="80"/>
      <c r="F684" s="81"/>
      <c r="G684" s="78"/>
      <c r="H684" s="77"/>
      <c r="I684" s="82"/>
      <c r="J684" s="82"/>
      <c r="K684" s="36"/>
      <c r="L684" s="85"/>
      <c r="M684" s="85"/>
      <c r="N684" s="84"/>
      <c r="O684" s="68" t="s">
        <v>251</v>
      </c>
      <c r="P684" s="70">
        <v>42394.617326388892</v>
      </c>
      <c r="Q684" s="68" t="s">
        <v>1921</v>
      </c>
      <c r="R684" s="68"/>
      <c r="S684" s="68"/>
      <c r="T684" s="68"/>
      <c r="U684" s="70">
        <v>42394.617326388892</v>
      </c>
      <c r="V684" s="72" t="s">
        <v>3093</v>
      </c>
      <c r="W684" s="68"/>
      <c r="X684" s="68"/>
      <c r="Y684" s="74" t="s">
        <v>3808</v>
      </c>
      <c r="Z684" s="74" t="s">
        <v>4015</v>
      </c>
    </row>
    <row r="685" spans="1:26" x14ac:dyDescent="0.25">
      <c r="A685" s="66" t="s">
        <v>1329</v>
      </c>
      <c r="B685" s="66" t="s">
        <v>245</v>
      </c>
      <c r="C685" s="78"/>
      <c r="D685" s="79"/>
      <c r="E685" s="80"/>
      <c r="F685" s="81"/>
      <c r="G685" s="78"/>
      <c r="H685" s="77"/>
      <c r="I685" s="82"/>
      <c r="J685" s="82"/>
      <c r="K685" s="36"/>
      <c r="L685" s="85"/>
      <c r="M685" s="85"/>
      <c r="N685" s="84"/>
      <c r="O685" s="68" t="s">
        <v>250</v>
      </c>
      <c r="P685" s="70">
        <v>42393.830520833333</v>
      </c>
      <c r="Q685" s="68" t="s">
        <v>1922</v>
      </c>
      <c r="R685" s="68"/>
      <c r="S685" s="68"/>
      <c r="T685" s="68"/>
      <c r="U685" s="70">
        <v>42393.830520833333</v>
      </c>
      <c r="V685" s="72" t="s">
        <v>3094</v>
      </c>
      <c r="W685" s="68"/>
      <c r="X685" s="68"/>
      <c r="Y685" s="74" t="s">
        <v>3809</v>
      </c>
      <c r="Z685" s="68"/>
    </row>
    <row r="686" spans="1:26" x14ac:dyDescent="0.25">
      <c r="A686" s="66" t="s">
        <v>1329</v>
      </c>
      <c r="B686" s="66" t="s">
        <v>245</v>
      </c>
      <c r="C686" s="78"/>
      <c r="D686" s="79"/>
      <c r="E686" s="80"/>
      <c r="F686" s="81"/>
      <c r="G686" s="78"/>
      <c r="H686" s="77"/>
      <c r="I686" s="82"/>
      <c r="J686" s="82"/>
      <c r="K686" s="36"/>
      <c r="L686" s="85"/>
      <c r="M686" s="85"/>
      <c r="N686" s="84"/>
      <c r="O686" s="68" t="s">
        <v>251</v>
      </c>
      <c r="P686" s="70">
        <v>42393.837083333332</v>
      </c>
      <c r="Q686" s="68" t="s">
        <v>1923</v>
      </c>
      <c r="R686" s="68"/>
      <c r="S686" s="68"/>
      <c r="T686" s="68"/>
      <c r="U686" s="70">
        <v>42393.837083333332</v>
      </c>
      <c r="V686" s="72" t="s">
        <v>3095</v>
      </c>
      <c r="W686" s="68"/>
      <c r="X686" s="68"/>
      <c r="Y686" s="74" t="s">
        <v>3810</v>
      </c>
      <c r="Z686" s="74" t="s">
        <v>3814</v>
      </c>
    </row>
    <row r="687" spans="1:26" x14ac:dyDescent="0.25">
      <c r="A687" s="66" t="s">
        <v>1329</v>
      </c>
      <c r="B687" s="66" t="s">
        <v>245</v>
      </c>
      <c r="C687" s="78"/>
      <c r="D687" s="79"/>
      <c r="E687" s="80"/>
      <c r="F687" s="81"/>
      <c r="G687" s="78"/>
      <c r="H687" s="77"/>
      <c r="I687" s="82"/>
      <c r="J687" s="82"/>
      <c r="K687" s="36"/>
      <c r="L687" s="85"/>
      <c r="M687" s="85"/>
      <c r="N687" s="84"/>
      <c r="O687" s="68" t="s">
        <v>251</v>
      </c>
      <c r="P687" s="70">
        <v>42393.948564814818</v>
      </c>
      <c r="Q687" s="68" t="s">
        <v>1924</v>
      </c>
      <c r="R687" s="68"/>
      <c r="S687" s="68"/>
      <c r="T687" s="68"/>
      <c r="U687" s="70">
        <v>42393.948564814818</v>
      </c>
      <c r="V687" s="72" t="s">
        <v>3096</v>
      </c>
      <c r="W687" s="68"/>
      <c r="X687" s="68"/>
      <c r="Y687" s="74" t="s">
        <v>3811</v>
      </c>
      <c r="Z687" s="74" t="s">
        <v>3815</v>
      </c>
    </row>
    <row r="688" spans="1:26" x14ac:dyDescent="0.25">
      <c r="A688" s="66" t="s">
        <v>1329</v>
      </c>
      <c r="B688" s="66" t="s">
        <v>245</v>
      </c>
      <c r="C688" s="78"/>
      <c r="D688" s="79"/>
      <c r="E688" s="80"/>
      <c r="F688" s="81"/>
      <c r="G688" s="78"/>
      <c r="H688" s="77"/>
      <c r="I688" s="82"/>
      <c r="J688" s="82"/>
      <c r="K688" s="36"/>
      <c r="L688" s="85"/>
      <c r="M688" s="85"/>
      <c r="N688" s="84"/>
      <c r="O688" s="68" t="s">
        <v>251</v>
      </c>
      <c r="P688" s="70">
        <v>42394.084594907406</v>
      </c>
      <c r="Q688" s="68" t="s">
        <v>1925</v>
      </c>
      <c r="R688" s="68"/>
      <c r="S688" s="68"/>
      <c r="T688" s="68"/>
      <c r="U688" s="70">
        <v>42394.084594907406</v>
      </c>
      <c r="V688" s="72" t="s">
        <v>3097</v>
      </c>
      <c r="W688" s="68"/>
      <c r="X688" s="68"/>
      <c r="Y688" s="74" t="s">
        <v>3812</v>
      </c>
      <c r="Z688" s="74" t="s">
        <v>3816</v>
      </c>
    </row>
    <row r="689" spans="1:26" x14ac:dyDescent="0.25">
      <c r="A689" s="66" t="s">
        <v>1329</v>
      </c>
      <c r="B689" s="66" t="s">
        <v>245</v>
      </c>
      <c r="C689" s="78"/>
      <c r="D689" s="79"/>
      <c r="E689" s="80"/>
      <c r="F689" s="81"/>
      <c r="G689" s="78"/>
      <c r="H689" s="77"/>
      <c r="I689" s="82"/>
      <c r="J689" s="82"/>
      <c r="K689" s="36"/>
      <c r="L689" s="85"/>
      <c r="M689" s="85"/>
      <c r="N689" s="84"/>
      <c r="O689" s="68" t="s">
        <v>251</v>
      </c>
      <c r="P689" s="70">
        <v>42394.619398148148</v>
      </c>
      <c r="Q689" s="68" t="s">
        <v>1926</v>
      </c>
      <c r="R689" s="68"/>
      <c r="S689" s="68"/>
      <c r="T689" s="68"/>
      <c r="U689" s="70">
        <v>42394.619398148148</v>
      </c>
      <c r="V689" s="72" t="s">
        <v>3098</v>
      </c>
      <c r="W689" s="68"/>
      <c r="X689" s="68"/>
      <c r="Y689" s="74" t="s">
        <v>3813</v>
      </c>
      <c r="Z689" s="74" t="s">
        <v>3817</v>
      </c>
    </row>
    <row r="690" spans="1:26" x14ac:dyDescent="0.25">
      <c r="A690" s="66" t="s">
        <v>245</v>
      </c>
      <c r="B690" s="66" t="s">
        <v>1329</v>
      </c>
      <c r="C690" s="78"/>
      <c r="D690" s="79"/>
      <c r="E690" s="80"/>
      <c r="F690" s="81"/>
      <c r="G690" s="78"/>
      <c r="H690" s="77"/>
      <c r="I690" s="82"/>
      <c r="J690" s="82"/>
      <c r="K690" s="36"/>
      <c r="L690" s="85"/>
      <c r="M690" s="85"/>
      <c r="N690" s="84"/>
      <c r="O690" s="68" t="s">
        <v>251</v>
      </c>
      <c r="P690" s="70">
        <v>42393.831041666665</v>
      </c>
      <c r="Q690" s="68" t="s">
        <v>1927</v>
      </c>
      <c r="R690" s="68"/>
      <c r="S690" s="68"/>
      <c r="T690" s="68"/>
      <c r="U690" s="70">
        <v>42393.831041666665</v>
      </c>
      <c r="V690" s="72" t="s">
        <v>3099</v>
      </c>
      <c r="W690" s="68"/>
      <c r="X690" s="68"/>
      <c r="Y690" s="74" t="s">
        <v>3814</v>
      </c>
      <c r="Z690" s="74" t="s">
        <v>3809</v>
      </c>
    </row>
    <row r="691" spans="1:26" x14ac:dyDescent="0.25">
      <c r="A691" s="66" t="s">
        <v>245</v>
      </c>
      <c r="B691" s="66" t="s">
        <v>1329</v>
      </c>
      <c r="C691" s="78"/>
      <c r="D691" s="79"/>
      <c r="E691" s="80"/>
      <c r="F691" s="81"/>
      <c r="G691" s="78"/>
      <c r="H691" s="77"/>
      <c r="I691" s="82"/>
      <c r="J691" s="82"/>
      <c r="K691" s="36"/>
      <c r="L691" s="85"/>
      <c r="M691" s="85"/>
      <c r="N691" s="84"/>
      <c r="O691" s="68" t="s">
        <v>251</v>
      </c>
      <c r="P691" s="70">
        <v>42393.930821759262</v>
      </c>
      <c r="Q691" s="68" t="s">
        <v>1928</v>
      </c>
      <c r="R691" s="68"/>
      <c r="S691" s="68"/>
      <c r="T691" s="68"/>
      <c r="U691" s="70">
        <v>42393.930821759262</v>
      </c>
      <c r="V691" s="72" t="s">
        <v>3100</v>
      </c>
      <c r="W691" s="68"/>
      <c r="X691" s="68"/>
      <c r="Y691" s="74" t="s">
        <v>3815</v>
      </c>
      <c r="Z691" s="74" t="s">
        <v>3810</v>
      </c>
    </row>
    <row r="692" spans="1:26" x14ac:dyDescent="0.25">
      <c r="A692" s="66" t="s">
        <v>245</v>
      </c>
      <c r="B692" s="66" t="s">
        <v>1329</v>
      </c>
      <c r="C692" s="78"/>
      <c r="D692" s="79"/>
      <c r="E692" s="80"/>
      <c r="F692" s="81"/>
      <c r="G692" s="78"/>
      <c r="H692" s="77"/>
      <c r="I692" s="82"/>
      <c r="J692" s="82"/>
      <c r="K692" s="36"/>
      <c r="L692" s="85"/>
      <c r="M692" s="85"/>
      <c r="N692" s="84"/>
      <c r="O692" s="68" t="s">
        <v>251</v>
      </c>
      <c r="P692" s="70">
        <v>42394.033171296294</v>
      </c>
      <c r="Q692" s="68" t="s">
        <v>1929</v>
      </c>
      <c r="R692" s="68"/>
      <c r="S692" s="68"/>
      <c r="T692" s="68"/>
      <c r="U692" s="70">
        <v>42394.033171296294</v>
      </c>
      <c r="V692" s="72" t="s">
        <v>3101</v>
      </c>
      <c r="W692" s="68"/>
      <c r="X692" s="68"/>
      <c r="Y692" s="74" t="s">
        <v>3816</v>
      </c>
      <c r="Z692" s="74" t="s">
        <v>3811</v>
      </c>
    </row>
    <row r="693" spans="1:26" x14ac:dyDescent="0.25">
      <c r="A693" s="66" t="s">
        <v>245</v>
      </c>
      <c r="B693" s="66" t="s">
        <v>1329</v>
      </c>
      <c r="C693" s="78"/>
      <c r="D693" s="79"/>
      <c r="E693" s="80"/>
      <c r="F693" s="81"/>
      <c r="G693" s="78"/>
      <c r="H693" s="77"/>
      <c r="I693" s="82"/>
      <c r="J693" s="82"/>
      <c r="K693" s="36"/>
      <c r="L693" s="85"/>
      <c r="M693" s="85"/>
      <c r="N693" s="84"/>
      <c r="O693" s="68" t="s">
        <v>251</v>
      </c>
      <c r="P693" s="70">
        <v>42394.61822916667</v>
      </c>
      <c r="Q693" s="68" t="s">
        <v>1930</v>
      </c>
      <c r="R693" s="68"/>
      <c r="S693" s="68"/>
      <c r="T693" s="68"/>
      <c r="U693" s="70">
        <v>42394.61822916667</v>
      </c>
      <c r="V693" s="72" t="s">
        <v>3102</v>
      </c>
      <c r="W693" s="68"/>
      <c r="X693" s="68"/>
      <c r="Y693" s="74" t="s">
        <v>3817</v>
      </c>
      <c r="Z693" s="74" t="s">
        <v>3812</v>
      </c>
    </row>
    <row r="694" spans="1:26" x14ac:dyDescent="0.25">
      <c r="A694" s="66" t="s">
        <v>1330</v>
      </c>
      <c r="B694" s="66" t="s">
        <v>1330</v>
      </c>
      <c r="C694" s="78"/>
      <c r="D694" s="79"/>
      <c r="E694" s="80"/>
      <c r="F694" s="81"/>
      <c r="G694" s="78"/>
      <c r="H694" s="77"/>
      <c r="I694" s="82"/>
      <c r="J694" s="82"/>
      <c r="K694" s="36"/>
      <c r="L694" s="85"/>
      <c r="M694" s="85"/>
      <c r="N694" s="84"/>
      <c r="O694" s="68" t="s">
        <v>179</v>
      </c>
      <c r="P694" s="70">
        <v>42394.714560185188</v>
      </c>
      <c r="Q694" s="72" t="s">
        <v>1931</v>
      </c>
      <c r="R694" s="72" t="s">
        <v>2233</v>
      </c>
      <c r="S694" s="68" t="s">
        <v>2354</v>
      </c>
      <c r="T694" s="68"/>
      <c r="U694" s="70">
        <v>42394.714560185188</v>
      </c>
      <c r="V694" s="72" t="s">
        <v>3103</v>
      </c>
      <c r="W694" s="68"/>
      <c r="X694" s="68"/>
      <c r="Y694" s="74" t="s">
        <v>3818</v>
      </c>
      <c r="Z694" s="68"/>
    </row>
    <row r="695" spans="1:26" x14ac:dyDescent="0.25">
      <c r="A695" s="66" t="s">
        <v>245</v>
      </c>
      <c r="B695" s="66" t="s">
        <v>1330</v>
      </c>
      <c r="C695" s="78"/>
      <c r="D695" s="79"/>
      <c r="E695" s="80"/>
      <c r="F695" s="81"/>
      <c r="G695" s="78"/>
      <c r="H695" s="77"/>
      <c r="I695" s="82"/>
      <c r="J695" s="82"/>
      <c r="K695" s="36"/>
      <c r="L695" s="85"/>
      <c r="M695" s="85"/>
      <c r="N695" s="84"/>
      <c r="O695" s="68" t="s">
        <v>251</v>
      </c>
      <c r="P695" s="70">
        <v>42394.737500000003</v>
      </c>
      <c r="Q695" s="68" t="s">
        <v>1932</v>
      </c>
      <c r="R695" s="68"/>
      <c r="S695" s="68"/>
      <c r="T695" s="68"/>
      <c r="U695" s="70">
        <v>42394.737500000003</v>
      </c>
      <c r="V695" s="72" t="s">
        <v>3104</v>
      </c>
      <c r="W695" s="68"/>
      <c r="X695" s="68"/>
      <c r="Y695" s="74" t="s">
        <v>3819</v>
      </c>
      <c r="Z695" s="74" t="s">
        <v>3818</v>
      </c>
    </row>
    <row r="696" spans="1:26" x14ac:dyDescent="0.25">
      <c r="A696" s="66" t="s">
        <v>245</v>
      </c>
      <c r="B696" s="66" t="s">
        <v>1424</v>
      </c>
      <c r="C696" s="78"/>
      <c r="D696" s="79"/>
      <c r="E696" s="80"/>
      <c r="F696" s="81"/>
      <c r="G696" s="78"/>
      <c r="H696" s="77"/>
      <c r="I696" s="82"/>
      <c r="J696" s="82"/>
      <c r="K696" s="36"/>
      <c r="L696" s="85"/>
      <c r="M696" s="85"/>
      <c r="N696" s="84"/>
      <c r="O696" s="68" t="s">
        <v>250</v>
      </c>
      <c r="P696" s="70">
        <v>42394.823159722226</v>
      </c>
      <c r="Q696" s="68" t="s">
        <v>1933</v>
      </c>
      <c r="R696" s="72" t="s">
        <v>2311</v>
      </c>
      <c r="S696" s="68" t="s">
        <v>354</v>
      </c>
      <c r="T696" s="68"/>
      <c r="U696" s="70">
        <v>42394.823159722226</v>
      </c>
      <c r="V696" s="72" t="s">
        <v>3105</v>
      </c>
      <c r="W696" s="68"/>
      <c r="X696" s="68"/>
      <c r="Y696" s="74" t="s">
        <v>3820</v>
      </c>
      <c r="Z696" s="68"/>
    </row>
    <row r="697" spans="1:26" x14ac:dyDescent="0.25">
      <c r="A697" s="66" t="s">
        <v>245</v>
      </c>
      <c r="B697" s="66" t="s">
        <v>1425</v>
      </c>
      <c r="C697" s="78"/>
      <c r="D697" s="79"/>
      <c r="E697" s="80"/>
      <c r="F697" s="81"/>
      <c r="G697" s="78"/>
      <c r="H697" s="77"/>
      <c r="I697" s="82"/>
      <c r="J697" s="82"/>
      <c r="K697" s="36"/>
      <c r="L697" s="85"/>
      <c r="M697" s="85"/>
      <c r="N697" s="84"/>
      <c r="O697" s="68" t="s">
        <v>250</v>
      </c>
      <c r="P697" s="70">
        <v>42394.868252314816</v>
      </c>
      <c r="Q697" s="68" t="s">
        <v>1934</v>
      </c>
      <c r="R697" s="72" t="s">
        <v>2312</v>
      </c>
      <c r="S697" s="68" t="s">
        <v>354</v>
      </c>
      <c r="T697" s="68"/>
      <c r="U697" s="70">
        <v>42394.868252314816</v>
      </c>
      <c r="V697" s="72" t="s">
        <v>3106</v>
      </c>
      <c r="W697" s="68"/>
      <c r="X697" s="68"/>
      <c r="Y697" s="74" t="s">
        <v>3821</v>
      </c>
      <c r="Z697" s="68"/>
    </row>
    <row r="698" spans="1:26" x14ac:dyDescent="0.25">
      <c r="A698" s="66" t="s">
        <v>1331</v>
      </c>
      <c r="B698" s="66" t="s">
        <v>245</v>
      </c>
      <c r="C698" s="78"/>
      <c r="D698" s="79"/>
      <c r="E698" s="80"/>
      <c r="F698" s="81"/>
      <c r="G698" s="78"/>
      <c r="H698" s="77"/>
      <c r="I698" s="82"/>
      <c r="J698" s="82"/>
      <c r="K698" s="36"/>
      <c r="L698" s="85"/>
      <c r="M698" s="85"/>
      <c r="N698" s="84"/>
      <c r="O698" s="68" t="s">
        <v>251</v>
      </c>
      <c r="P698" s="70">
        <v>42394.91982638889</v>
      </c>
      <c r="Q698" s="68" t="s">
        <v>1935</v>
      </c>
      <c r="R698" s="68"/>
      <c r="S698" s="68"/>
      <c r="T698" s="68"/>
      <c r="U698" s="70">
        <v>42394.91982638889</v>
      </c>
      <c r="V698" s="72" t="s">
        <v>3107</v>
      </c>
      <c r="W698" s="68"/>
      <c r="X698" s="68"/>
      <c r="Y698" s="74" t="s">
        <v>3822</v>
      </c>
      <c r="Z698" s="74" t="s">
        <v>3823</v>
      </c>
    </row>
    <row r="699" spans="1:26" x14ac:dyDescent="0.25">
      <c r="A699" s="66" t="s">
        <v>245</v>
      </c>
      <c r="B699" s="66" t="s">
        <v>1331</v>
      </c>
      <c r="C699" s="78"/>
      <c r="D699" s="79"/>
      <c r="E699" s="80"/>
      <c r="F699" s="81"/>
      <c r="G699" s="78"/>
      <c r="H699" s="77"/>
      <c r="I699" s="82"/>
      <c r="J699" s="82"/>
      <c r="K699" s="36"/>
      <c r="L699" s="85"/>
      <c r="M699" s="85"/>
      <c r="N699" s="84"/>
      <c r="O699" s="68" t="s">
        <v>251</v>
      </c>
      <c r="P699" s="70">
        <v>42394.903101851851</v>
      </c>
      <c r="Q699" s="68" t="s">
        <v>1936</v>
      </c>
      <c r="R699" s="68"/>
      <c r="S699" s="68"/>
      <c r="T699" s="68"/>
      <c r="U699" s="70">
        <v>42394.903101851851</v>
      </c>
      <c r="V699" s="72" t="s">
        <v>3108</v>
      </c>
      <c r="W699" s="68"/>
      <c r="X699" s="68"/>
      <c r="Y699" s="74" t="s">
        <v>3823</v>
      </c>
      <c r="Z699" s="74" t="s">
        <v>4016</v>
      </c>
    </row>
    <row r="700" spans="1:26" x14ac:dyDescent="0.25">
      <c r="A700" s="66" t="s">
        <v>245</v>
      </c>
      <c r="B700" s="66" t="s">
        <v>1331</v>
      </c>
      <c r="C700" s="78"/>
      <c r="D700" s="79"/>
      <c r="E700" s="80"/>
      <c r="F700" s="81"/>
      <c r="G700" s="78"/>
      <c r="H700" s="77"/>
      <c r="I700" s="82"/>
      <c r="J700" s="82"/>
      <c r="K700" s="36"/>
      <c r="L700" s="85"/>
      <c r="M700" s="85"/>
      <c r="N700" s="84"/>
      <c r="O700" s="68" t="s">
        <v>251</v>
      </c>
      <c r="P700" s="70">
        <v>42394.922210648147</v>
      </c>
      <c r="Q700" s="68" t="s">
        <v>1937</v>
      </c>
      <c r="R700" s="68"/>
      <c r="S700" s="68"/>
      <c r="T700" s="68"/>
      <c r="U700" s="70">
        <v>42394.922210648147</v>
      </c>
      <c r="V700" s="72" t="s">
        <v>3109</v>
      </c>
      <c r="W700" s="68"/>
      <c r="X700" s="68"/>
      <c r="Y700" s="74" t="s">
        <v>3824</v>
      </c>
      <c r="Z700" s="74" t="s">
        <v>3822</v>
      </c>
    </row>
    <row r="701" spans="1:26" x14ac:dyDescent="0.25">
      <c r="A701" s="66" t="s">
        <v>245</v>
      </c>
      <c r="B701" s="66" t="s">
        <v>1356</v>
      </c>
      <c r="C701" s="78"/>
      <c r="D701" s="79"/>
      <c r="E701" s="80"/>
      <c r="F701" s="81"/>
      <c r="G701" s="78"/>
      <c r="H701" s="77"/>
      <c r="I701" s="82"/>
      <c r="J701" s="82"/>
      <c r="K701" s="36"/>
      <c r="L701" s="85"/>
      <c r="M701" s="85"/>
      <c r="N701" s="84"/>
      <c r="O701" s="68" t="s">
        <v>250</v>
      </c>
      <c r="P701" s="70">
        <v>42388.715578703705</v>
      </c>
      <c r="Q701" s="68" t="s">
        <v>1938</v>
      </c>
      <c r="R701" s="72" t="s">
        <v>2133</v>
      </c>
      <c r="S701" s="68" t="s">
        <v>2378</v>
      </c>
      <c r="T701" s="68"/>
      <c r="U701" s="70">
        <v>42388.715578703705</v>
      </c>
      <c r="V701" s="72" t="s">
        <v>3110</v>
      </c>
      <c r="W701" s="68"/>
      <c r="X701" s="68"/>
      <c r="Y701" s="74" t="s">
        <v>3825</v>
      </c>
      <c r="Z701" s="68"/>
    </row>
    <row r="702" spans="1:26" x14ac:dyDescent="0.25">
      <c r="A702" s="66" t="s">
        <v>245</v>
      </c>
      <c r="B702" s="66" t="s">
        <v>1356</v>
      </c>
      <c r="C702" s="78"/>
      <c r="D702" s="79"/>
      <c r="E702" s="80"/>
      <c r="F702" s="81"/>
      <c r="G702" s="78"/>
      <c r="H702" s="77"/>
      <c r="I702" s="82"/>
      <c r="J702" s="82"/>
      <c r="K702" s="36"/>
      <c r="L702" s="85"/>
      <c r="M702" s="85"/>
      <c r="N702" s="84"/>
      <c r="O702" s="68" t="s">
        <v>250</v>
      </c>
      <c r="P702" s="70">
        <v>42388.875775462962</v>
      </c>
      <c r="Q702" s="68" t="s">
        <v>1939</v>
      </c>
      <c r="R702" s="72" t="s">
        <v>2133</v>
      </c>
      <c r="S702" s="68" t="s">
        <v>2378</v>
      </c>
      <c r="T702" s="68"/>
      <c r="U702" s="70">
        <v>42388.875775462962</v>
      </c>
      <c r="V702" s="72" t="s">
        <v>3111</v>
      </c>
      <c r="W702" s="68"/>
      <c r="X702" s="68"/>
      <c r="Y702" s="74" t="s">
        <v>3826</v>
      </c>
      <c r="Z702" s="68"/>
    </row>
    <row r="703" spans="1:26" x14ac:dyDescent="0.25">
      <c r="A703" s="66" t="s">
        <v>245</v>
      </c>
      <c r="B703" s="66" t="s">
        <v>1356</v>
      </c>
      <c r="C703" s="78"/>
      <c r="D703" s="79"/>
      <c r="E703" s="80"/>
      <c r="F703" s="81"/>
      <c r="G703" s="78"/>
      <c r="H703" s="77"/>
      <c r="I703" s="82"/>
      <c r="J703" s="82"/>
      <c r="K703" s="36"/>
      <c r="L703" s="85"/>
      <c r="M703" s="85"/>
      <c r="N703" s="84"/>
      <c r="O703" s="68" t="s">
        <v>250</v>
      </c>
      <c r="P703" s="70">
        <v>42389.677314814813</v>
      </c>
      <c r="Q703" s="68" t="s">
        <v>1940</v>
      </c>
      <c r="R703" s="72" t="s">
        <v>2133</v>
      </c>
      <c r="S703" s="68" t="s">
        <v>2378</v>
      </c>
      <c r="T703" s="68"/>
      <c r="U703" s="70">
        <v>42389.677314814813</v>
      </c>
      <c r="V703" s="72" t="s">
        <v>3112</v>
      </c>
      <c r="W703" s="68"/>
      <c r="X703" s="68"/>
      <c r="Y703" s="74" t="s">
        <v>3827</v>
      </c>
      <c r="Z703" s="68"/>
    </row>
    <row r="704" spans="1:26" x14ac:dyDescent="0.25">
      <c r="A704" s="66" t="s">
        <v>245</v>
      </c>
      <c r="B704" s="66" t="s">
        <v>1356</v>
      </c>
      <c r="C704" s="78"/>
      <c r="D704" s="79"/>
      <c r="E704" s="80"/>
      <c r="F704" s="81"/>
      <c r="G704" s="78"/>
      <c r="H704" s="77"/>
      <c r="I704" s="82"/>
      <c r="J704" s="82"/>
      <c r="K704" s="36"/>
      <c r="L704" s="85"/>
      <c r="M704" s="85"/>
      <c r="N704" s="84"/>
      <c r="O704" s="68" t="s">
        <v>250</v>
      </c>
      <c r="P704" s="70">
        <v>42389.951655092591</v>
      </c>
      <c r="Q704" s="68" t="s">
        <v>1941</v>
      </c>
      <c r="R704" s="72" t="s">
        <v>2133</v>
      </c>
      <c r="S704" s="68" t="s">
        <v>2378</v>
      </c>
      <c r="T704" s="68"/>
      <c r="U704" s="70">
        <v>42389.951655092591</v>
      </c>
      <c r="V704" s="72" t="s">
        <v>3113</v>
      </c>
      <c r="W704" s="68"/>
      <c r="X704" s="68"/>
      <c r="Y704" s="74" t="s">
        <v>3828</v>
      </c>
      <c r="Z704" s="68"/>
    </row>
    <row r="705" spans="1:26" x14ac:dyDescent="0.25">
      <c r="A705" s="66" t="s">
        <v>245</v>
      </c>
      <c r="B705" s="66" t="s">
        <v>1356</v>
      </c>
      <c r="C705" s="78"/>
      <c r="D705" s="79"/>
      <c r="E705" s="80"/>
      <c r="F705" s="81"/>
      <c r="G705" s="78"/>
      <c r="H705" s="77"/>
      <c r="I705" s="82"/>
      <c r="J705" s="82"/>
      <c r="K705" s="36"/>
      <c r="L705" s="85"/>
      <c r="M705" s="85"/>
      <c r="N705" s="84"/>
      <c r="O705" s="68" t="s">
        <v>250</v>
      </c>
      <c r="P705" s="70">
        <v>42390.628587962965</v>
      </c>
      <c r="Q705" s="68" t="s">
        <v>1942</v>
      </c>
      <c r="R705" s="72" t="s">
        <v>2133</v>
      </c>
      <c r="S705" s="68" t="s">
        <v>2378</v>
      </c>
      <c r="T705" s="68"/>
      <c r="U705" s="70">
        <v>42390.628587962965</v>
      </c>
      <c r="V705" s="72" t="s">
        <v>3114</v>
      </c>
      <c r="W705" s="68"/>
      <c r="X705" s="68"/>
      <c r="Y705" s="74" t="s">
        <v>3829</v>
      </c>
      <c r="Z705" s="68"/>
    </row>
    <row r="706" spans="1:26" x14ac:dyDescent="0.25">
      <c r="A706" s="66" t="s">
        <v>245</v>
      </c>
      <c r="B706" s="66" t="s">
        <v>1356</v>
      </c>
      <c r="C706" s="78"/>
      <c r="D706" s="79"/>
      <c r="E706" s="80"/>
      <c r="F706" s="81"/>
      <c r="G706" s="78"/>
      <c r="H706" s="77"/>
      <c r="I706" s="82"/>
      <c r="J706" s="82"/>
      <c r="K706" s="36"/>
      <c r="L706" s="85"/>
      <c r="M706" s="85"/>
      <c r="N706" s="84"/>
      <c r="O706" s="68" t="s">
        <v>250</v>
      </c>
      <c r="P706" s="70">
        <v>42391.118217592593</v>
      </c>
      <c r="Q706" s="68" t="s">
        <v>1943</v>
      </c>
      <c r="R706" s="72" t="s">
        <v>2133</v>
      </c>
      <c r="S706" s="68" t="s">
        <v>2378</v>
      </c>
      <c r="T706" s="68"/>
      <c r="U706" s="70">
        <v>42391.118217592593</v>
      </c>
      <c r="V706" s="72" t="s">
        <v>3115</v>
      </c>
      <c r="W706" s="68"/>
      <c r="X706" s="68"/>
      <c r="Y706" s="74" t="s">
        <v>3830</v>
      </c>
      <c r="Z706" s="68"/>
    </row>
    <row r="707" spans="1:26" x14ac:dyDescent="0.25">
      <c r="A707" s="66" t="s">
        <v>245</v>
      </c>
      <c r="B707" s="66" t="s">
        <v>1356</v>
      </c>
      <c r="C707" s="78"/>
      <c r="D707" s="79"/>
      <c r="E707" s="80"/>
      <c r="F707" s="81"/>
      <c r="G707" s="78"/>
      <c r="H707" s="77"/>
      <c r="I707" s="82"/>
      <c r="J707" s="82"/>
      <c r="K707" s="36"/>
      <c r="L707" s="85"/>
      <c r="M707" s="85"/>
      <c r="N707" s="84"/>
      <c r="O707" s="68" t="s">
        <v>250</v>
      </c>
      <c r="P707" s="70">
        <v>42391.618171296293</v>
      </c>
      <c r="Q707" s="68" t="s">
        <v>1944</v>
      </c>
      <c r="R707" s="72" t="s">
        <v>2133</v>
      </c>
      <c r="S707" s="68" t="s">
        <v>2378</v>
      </c>
      <c r="T707" s="68"/>
      <c r="U707" s="70">
        <v>42391.618171296293</v>
      </c>
      <c r="V707" s="72" t="s">
        <v>3116</v>
      </c>
      <c r="W707" s="68"/>
      <c r="X707" s="68"/>
      <c r="Y707" s="74" t="s">
        <v>3831</v>
      </c>
      <c r="Z707" s="68"/>
    </row>
    <row r="708" spans="1:26" x14ac:dyDescent="0.25">
      <c r="A708" s="66" t="s">
        <v>245</v>
      </c>
      <c r="B708" s="66" t="s">
        <v>1356</v>
      </c>
      <c r="C708" s="78"/>
      <c r="D708" s="79"/>
      <c r="E708" s="80"/>
      <c r="F708" s="81"/>
      <c r="G708" s="78"/>
      <c r="H708" s="77"/>
      <c r="I708" s="82"/>
      <c r="J708" s="82"/>
      <c r="K708" s="36"/>
      <c r="L708" s="85"/>
      <c r="M708" s="85"/>
      <c r="N708" s="84"/>
      <c r="O708" s="68" t="s">
        <v>250</v>
      </c>
      <c r="P708" s="70">
        <v>42392.042395833334</v>
      </c>
      <c r="Q708" s="68" t="s">
        <v>1945</v>
      </c>
      <c r="R708" s="72" t="s">
        <v>2133</v>
      </c>
      <c r="S708" s="68" t="s">
        <v>2378</v>
      </c>
      <c r="T708" s="68"/>
      <c r="U708" s="70">
        <v>42392.042395833334</v>
      </c>
      <c r="V708" s="72" t="s">
        <v>3117</v>
      </c>
      <c r="W708" s="68"/>
      <c r="X708" s="68"/>
      <c r="Y708" s="74" t="s">
        <v>3832</v>
      </c>
      <c r="Z708" s="68"/>
    </row>
    <row r="709" spans="1:26" x14ac:dyDescent="0.25">
      <c r="A709" s="66" t="s">
        <v>245</v>
      </c>
      <c r="B709" s="66" t="s">
        <v>1356</v>
      </c>
      <c r="C709" s="78"/>
      <c r="D709" s="79"/>
      <c r="E709" s="80"/>
      <c r="F709" s="81"/>
      <c r="G709" s="78"/>
      <c r="H709" s="77"/>
      <c r="I709" s="82"/>
      <c r="J709" s="82"/>
      <c r="K709" s="36"/>
      <c r="L709" s="85"/>
      <c r="M709" s="85"/>
      <c r="N709" s="84"/>
      <c r="O709" s="68" t="s">
        <v>250</v>
      </c>
      <c r="P709" s="70">
        <v>42392.709664351853</v>
      </c>
      <c r="Q709" s="68" t="s">
        <v>1946</v>
      </c>
      <c r="R709" s="72" t="s">
        <v>2133</v>
      </c>
      <c r="S709" s="68" t="s">
        <v>2378</v>
      </c>
      <c r="T709" s="68"/>
      <c r="U709" s="70">
        <v>42392.709664351853</v>
      </c>
      <c r="V709" s="72" t="s">
        <v>3118</v>
      </c>
      <c r="W709" s="68"/>
      <c r="X709" s="68"/>
      <c r="Y709" s="74" t="s">
        <v>3833</v>
      </c>
      <c r="Z709" s="68"/>
    </row>
    <row r="710" spans="1:26" x14ac:dyDescent="0.25">
      <c r="A710" s="66" t="s">
        <v>245</v>
      </c>
      <c r="B710" s="66" t="s">
        <v>1356</v>
      </c>
      <c r="C710" s="78"/>
      <c r="D710" s="79"/>
      <c r="E710" s="80"/>
      <c r="F710" s="81"/>
      <c r="G710" s="78"/>
      <c r="H710" s="77"/>
      <c r="I710" s="82"/>
      <c r="J710" s="82"/>
      <c r="K710" s="36"/>
      <c r="L710" s="85"/>
      <c r="M710" s="85"/>
      <c r="N710" s="84"/>
      <c r="O710" s="68" t="s">
        <v>250</v>
      </c>
      <c r="P710" s="70">
        <v>42393.722638888888</v>
      </c>
      <c r="Q710" s="68" t="s">
        <v>1947</v>
      </c>
      <c r="R710" s="72" t="s">
        <v>2133</v>
      </c>
      <c r="S710" s="68" t="s">
        <v>2378</v>
      </c>
      <c r="T710" s="68"/>
      <c r="U710" s="70">
        <v>42393.722638888888</v>
      </c>
      <c r="V710" s="72" t="s">
        <v>3119</v>
      </c>
      <c r="W710" s="68"/>
      <c r="X710" s="68"/>
      <c r="Y710" s="74" t="s">
        <v>3834</v>
      </c>
      <c r="Z710" s="68"/>
    </row>
    <row r="711" spans="1:26" x14ac:dyDescent="0.25">
      <c r="A711" s="66" t="s">
        <v>245</v>
      </c>
      <c r="B711" s="66" t="s">
        <v>1356</v>
      </c>
      <c r="C711" s="78"/>
      <c r="D711" s="79"/>
      <c r="E711" s="80"/>
      <c r="F711" s="81"/>
      <c r="G711" s="78"/>
      <c r="H711" s="77"/>
      <c r="I711" s="82"/>
      <c r="J711" s="82"/>
      <c r="K711" s="36"/>
      <c r="L711" s="85"/>
      <c r="M711" s="85"/>
      <c r="N711" s="84"/>
      <c r="O711" s="68" t="s">
        <v>250</v>
      </c>
      <c r="P711" s="70">
        <v>42394.714131944442</v>
      </c>
      <c r="Q711" s="68" t="s">
        <v>1948</v>
      </c>
      <c r="R711" s="72" t="s">
        <v>2133</v>
      </c>
      <c r="S711" s="68" t="s">
        <v>2378</v>
      </c>
      <c r="T711" s="68"/>
      <c r="U711" s="70">
        <v>42394.714131944442</v>
      </c>
      <c r="V711" s="72" t="s">
        <v>3120</v>
      </c>
      <c r="W711" s="68"/>
      <c r="X711" s="68"/>
      <c r="Y711" s="74" t="s">
        <v>3835</v>
      </c>
      <c r="Z711" s="68"/>
    </row>
    <row r="712" spans="1:26" x14ac:dyDescent="0.25">
      <c r="A712" s="66" t="s">
        <v>245</v>
      </c>
      <c r="B712" s="66" t="s">
        <v>1356</v>
      </c>
      <c r="C712" s="78"/>
      <c r="D712" s="79"/>
      <c r="E712" s="80"/>
      <c r="F712" s="81"/>
      <c r="G712" s="78"/>
      <c r="H712" s="77"/>
      <c r="I712" s="82"/>
      <c r="J712" s="82"/>
      <c r="K712" s="36"/>
      <c r="L712" s="85"/>
      <c r="M712" s="85"/>
      <c r="N712" s="84"/>
      <c r="O712" s="68" t="s">
        <v>250</v>
      </c>
      <c r="P712" s="70">
        <v>42395.05574074074</v>
      </c>
      <c r="Q712" s="68" t="s">
        <v>1949</v>
      </c>
      <c r="R712" s="72" t="s">
        <v>2133</v>
      </c>
      <c r="S712" s="68" t="s">
        <v>2378</v>
      </c>
      <c r="T712" s="68"/>
      <c r="U712" s="70">
        <v>42395.05574074074</v>
      </c>
      <c r="V712" s="72" t="s">
        <v>3121</v>
      </c>
      <c r="W712" s="68"/>
      <c r="X712" s="68"/>
      <c r="Y712" s="74" t="s">
        <v>3836</v>
      </c>
      <c r="Z712" s="68"/>
    </row>
    <row r="713" spans="1:26" x14ac:dyDescent="0.25">
      <c r="A713" s="66" t="s">
        <v>245</v>
      </c>
      <c r="B713" s="66" t="s">
        <v>1356</v>
      </c>
      <c r="C713" s="78"/>
      <c r="D713" s="79"/>
      <c r="E713" s="80"/>
      <c r="F713" s="81"/>
      <c r="G713" s="78"/>
      <c r="H713" s="77"/>
      <c r="I713" s="82"/>
      <c r="J713" s="82"/>
      <c r="K713" s="36"/>
      <c r="L713" s="85"/>
      <c r="M713" s="85"/>
      <c r="N713" s="84"/>
      <c r="O713" s="68" t="s">
        <v>250</v>
      </c>
      <c r="P713" s="70">
        <v>42395.750775462962</v>
      </c>
      <c r="Q713" s="68" t="s">
        <v>1950</v>
      </c>
      <c r="R713" s="72" t="s">
        <v>2133</v>
      </c>
      <c r="S713" s="68" t="s">
        <v>2378</v>
      </c>
      <c r="T713" s="68"/>
      <c r="U713" s="70">
        <v>42395.750775462962</v>
      </c>
      <c r="V713" s="72" t="s">
        <v>3122</v>
      </c>
      <c r="W713" s="68"/>
      <c r="X713" s="68"/>
      <c r="Y713" s="74" t="s">
        <v>3837</v>
      </c>
      <c r="Z713" s="68"/>
    </row>
    <row r="714" spans="1:26" x14ac:dyDescent="0.25">
      <c r="A714" s="66" t="s">
        <v>245</v>
      </c>
      <c r="B714" s="66" t="s">
        <v>1426</v>
      </c>
      <c r="C714" s="78"/>
      <c r="D714" s="79"/>
      <c r="E714" s="80"/>
      <c r="F714" s="81"/>
      <c r="G714" s="78"/>
      <c r="H714" s="77"/>
      <c r="I714" s="82"/>
      <c r="J714" s="82"/>
      <c r="K714" s="36"/>
      <c r="L714" s="85"/>
      <c r="M714" s="85"/>
      <c r="N714" s="84"/>
      <c r="O714" s="68" t="s">
        <v>250</v>
      </c>
      <c r="P714" s="70">
        <v>42395.926736111112</v>
      </c>
      <c r="Q714" s="68" t="s">
        <v>1951</v>
      </c>
      <c r="R714" s="72" t="s">
        <v>2313</v>
      </c>
      <c r="S714" s="68" t="s">
        <v>2441</v>
      </c>
      <c r="T714" s="68" t="s">
        <v>2540</v>
      </c>
      <c r="U714" s="70">
        <v>42395.926736111112</v>
      </c>
      <c r="V714" s="72" t="s">
        <v>3123</v>
      </c>
      <c r="W714" s="68"/>
      <c r="X714" s="68"/>
      <c r="Y714" s="74" t="s">
        <v>3838</v>
      </c>
      <c r="Z714" s="68"/>
    </row>
    <row r="715" spans="1:26" x14ac:dyDescent="0.25">
      <c r="A715" s="66" t="s">
        <v>245</v>
      </c>
      <c r="B715" s="66" t="s">
        <v>1352</v>
      </c>
      <c r="C715" s="78"/>
      <c r="D715" s="79"/>
      <c r="E715" s="80"/>
      <c r="F715" s="81"/>
      <c r="G715" s="78"/>
      <c r="H715" s="77"/>
      <c r="I715" s="82"/>
      <c r="J715" s="82"/>
      <c r="K715" s="36"/>
      <c r="L715" s="85"/>
      <c r="M715" s="85"/>
      <c r="N715" s="84"/>
      <c r="O715" s="68" t="s">
        <v>250</v>
      </c>
      <c r="P715" s="70">
        <v>42395.926736111112</v>
      </c>
      <c r="Q715" s="68" t="s">
        <v>1951</v>
      </c>
      <c r="R715" s="72" t="s">
        <v>2313</v>
      </c>
      <c r="S715" s="68" t="s">
        <v>2441</v>
      </c>
      <c r="T715" s="68" t="s">
        <v>2540</v>
      </c>
      <c r="U715" s="70">
        <v>42395.926736111112</v>
      </c>
      <c r="V715" s="72" t="s">
        <v>3123</v>
      </c>
      <c r="W715" s="68"/>
      <c r="X715" s="68"/>
      <c r="Y715" s="74" t="s">
        <v>3838</v>
      </c>
      <c r="Z715" s="68"/>
    </row>
    <row r="716" spans="1:26" x14ac:dyDescent="0.25">
      <c r="A716" s="66" t="s">
        <v>217</v>
      </c>
      <c r="B716" s="66" t="s">
        <v>220</v>
      </c>
      <c r="C716" s="78"/>
      <c r="D716" s="79"/>
      <c r="E716" s="80"/>
      <c r="F716" s="81"/>
      <c r="G716" s="78"/>
      <c r="H716" s="77"/>
      <c r="I716" s="82"/>
      <c r="J716" s="82"/>
      <c r="K716" s="36"/>
      <c r="L716" s="85"/>
      <c r="M716" s="85"/>
      <c r="N716" s="84"/>
      <c r="O716" s="68" t="s">
        <v>250</v>
      </c>
      <c r="P716" s="70">
        <v>42388.803969907407</v>
      </c>
      <c r="Q716" s="68" t="s">
        <v>1467</v>
      </c>
      <c r="R716" s="72" t="s">
        <v>2108</v>
      </c>
      <c r="S716" s="68" t="s">
        <v>344</v>
      </c>
      <c r="T716" s="68"/>
      <c r="U716" s="70">
        <v>42388.803969907407</v>
      </c>
      <c r="V716" s="72" t="s">
        <v>3124</v>
      </c>
      <c r="W716" s="68"/>
      <c r="X716" s="68"/>
      <c r="Y716" s="74" t="s">
        <v>3839</v>
      </c>
      <c r="Z716" s="68"/>
    </row>
    <row r="717" spans="1:26" x14ac:dyDescent="0.25">
      <c r="A717" s="66" t="s">
        <v>217</v>
      </c>
      <c r="B717" s="66" t="s">
        <v>220</v>
      </c>
      <c r="C717" s="78"/>
      <c r="D717" s="79"/>
      <c r="E717" s="80"/>
      <c r="F717" s="81"/>
      <c r="G717" s="78"/>
      <c r="H717" s="77"/>
      <c r="I717" s="82"/>
      <c r="J717" s="82"/>
      <c r="K717" s="36"/>
      <c r="L717" s="85"/>
      <c r="M717" s="85"/>
      <c r="N717" s="84"/>
      <c r="O717" s="68" t="s">
        <v>250</v>
      </c>
      <c r="P717" s="70">
        <v>42388.910115740742</v>
      </c>
      <c r="Q717" s="68" t="s">
        <v>1869</v>
      </c>
      <c r="R717" s="72" t="s">
        <v>2300</v>
      </c>
      <c r="S717" s="68" t="s">
        <v>344</v>
      </c>
      <c r="T717" s="68"/>
      <c r="U717" s="70">
        <v>42388.910115740742</v>
      </c>
      <c r="V717" s="72" t="s">
        <v>3125</v>
      </c>
      <c r="W717" s="68"/>
      <c r="X717" s="68"/>
      <c r="Y717" s="74" t="s">
        <v>3840</v>
      </c>
      <c r="Z717" s="68"/>
    </row>
    <row r="718" spans="1:26" x14ac:dyDescent="0.25">
      <c r="A718" s="66" t="s">
        <v>217</v>
      </c>
      <c r="B718" s="66" t="s">
        <v>220</v>
      </c>
      <c r="C718" s="78"/>
      <c r="D718" s="79"/>
      <c r="E718" s="80"/>
      <c r="F718" s="81"/>
      <c r="G718" s="78"/>
      <c r="H718" s="77"/>
      <c r="I718" s="82"/>
      <c r="J718" s="82"/>
      <c r="K718" s="36"/>
      <c r="L718" s="85"/>
      <c r="M718" s="85"/>
      <c r="N718" s="84"/>
      <c r="O718" s="68" t="s">
        <v>250</v>
      </c>
      <c r="P718" s="70">
        <v>42389.771203703705</v>
      </c>
      <c r="Q718" s="68" t="s">
        <v>1632</v>
      </c>
      <c r="R718" s="72" t="s">
        <v>2202</v>
      </c>
      <c r="S718" s="68" t="s">
        <v>344</v>
      </c>
      <c r="T718" s="68"/>
      <c r="U718" s="70">
        <v>42389.771203703705</v>
      </c>
      <c r="V718" s="72" t="s">
        <v>3126</v>
      </c>
      <c r="W718" s="68"/>
      <c r="X718" s="68"/>
      <c r="Y718" s="74" t="s">
        <v>3841</v>
      </c>
      <c r="Z718" s="68"/>
    </row>
    <row r="719" spans="1:26" x14ac:dyDescent="0.25">
      <c r="A719" s="66" t="s">
        <v>217</v>
      </c>
      <c r="B719" s="66" t="s">
        <v>220</v>
      </c>
      <c r="C719" s="78"/>
      <c r="D719" s="79"/>
      <c r="E719" s="80"/>
      <c r="F719" s="81"/>
      <c r="G719" s="78"/>
      <c r="H719" s="77"/>
      <c r="I719" s="82"/>
      <c r="J719" s="82"/>
      <c r="K719" s="36"/>
      <c r="L719" s="85"/>
      <c r="M719" s="85"/>
      <c r="N719" s="84"/>
      <c r="O719" s="68" t="s">
        <v>250</v>
      </c>
      <c r="P719" s="70">
        <v>42390.008148148147</v>
      </c>
      <c r="Q719" s="68" t="s">
        <v>1500</v>
      </c>
      <c r="R719" s="72" t="s">
        <v>2128</v>
      </c>
      <c r="S719" s="68" t="s">
        <v>344</v>
      </c>
      <c r="T719" s="68"/>
      <c r="U719" s="70">
        <v>42390.008148148147</v>
      </c>
      <c r="V719" s="72" t="s">
        <v>3127</v>
      </c>
      <c r="W719" s="68"/>
      <c r="X719" s="68"/>
      <c r="Y719" s="74" t="s">
        <v>3842</v>
      </c>
      <c r="Z719" s="68"/>
    </row>
    <row r="720" spans="1:26" x14ac:dyDescent="0.25">
      <c r="A720" s="66" t="s">
        <v>217</v>
      </c>
      <c r="B720" s="66" t="s">
        <v>220</v>
      </c>
      <c r="C720" s="78"/>
      <c r="D720" s="79"/>
      <c r="E720" s="80"/>
      <c r="F720" s="81"/>
      <c r="G720" s="78"/>
      <c r="H720" s="77"/>
      <c r="I720" s="82"/>
      <c r="J720" s="82"/>
      <c r="K720" s="36"/>
      <c r="L720" s="85"/>
      <c r="M720" s="85"/>
      <c r="N720" s="84"/>
      <c r="O720" s="68" t="s">
        <v>250</v>
      </c>
      <c r="P720" s="70">
        <v>42390.008530092593</v>
      </c>
      <c r="Q720" s="68" t="s">
        <v>1609</v>
      </c>
      <c r="R720" s="68"/>
      <c r="S720" s="68"/>
      <c r="T720" s="68"/>
      <c r="U720" s="70">
        <v>42390.008530092593</v>
      </c>
      <c r="V720" s="72" t="s">
        <v>3128</v>
      </c>
      <c r="W720" s="68"/>
      <c r="X720" s="68"/>
      <c r="Y720" s="74" t="s">
        <v>3843</v>
      </c>
      <c r="Z720" s="68"/>
    </row>
    <row r="721" spans="1:26" x14ac:dyDescent="0.25">
      <c r="A721" s="66" t="s">
        <v>217</v>
      </c>
      <c r="B721" s="66" t="s">
        <v>220</v>
      </c>
      <c r="C721" s="78"/>
      <c r="D721" s="79"/>
      <c r="E721" s="80"/>
      <c r="F721" s="81"/>
      <c r="G721" s="78"/>
      <c r="H721" s="77"/>
      <c r="I721" s="82"/>
      <c r="J721" s="82"/>
      <c r="K721" s="36"/>
      <c r="L721" s="85"/>
      <c r="M721" s="85"/>
      <c r="N721" s="84"/>
      <c r="O721" s="68" t="s">
        <v>250</v>
      </c>
      <c r="P721" s="70">
        <v>42390.948645833334</v>
      </c>
      <c r="Q721" s="68" t="s">
        <v>1530</v>
      </c>
      <c r="R721" s="72" t="s">
        <v>2143</v>
      </c>
      <c r="S721" s="68" t="s">
        <v>2383</v>
      </c>
      <c r="T721" s="68" t="s">
        <v>2465</v>
      </c>
      <c r="U721" s="70">
        <v>42390.948645833334</v>
      </c>
      <c r="V721" s="72" t="s">
        <v>3129</v>
      </c>
      <c r="W721" s="68"/>
      <c r="X721" s="68"/>
      <c r="Y721" s="74" t="s">
        <v>3844</v>
      </c>
      <c r="Z721" s="68"/>
    </row>
    <row r="722" spans="1:26" x14ac:dyDescent="0.25">
      <c r="A722" s="66" t="s">
        <v>217</v>
      </c>
      <c r="B722" s="66" t="s">
        <v>220</v>
      </c>
      <c r="C722" s="78"/>
      <c r="D722" s="79"/>
      <c r="E722" s="80"/>
      <c r="F722" s="81"/>
      <c r="G722" s="78"/>
      <c r="H722" s="77"/>
      <c r="I722" s="82"/>
      <c r="J722" s="82"/>
      <c r="K722" s="36"/>
      <c r="L722" s="85"/>
      <c r="M722" s="85"/>
      <c r="N722" s="84"/>
      <c r="O722" s="68" t="s">
        <v>250</v>
      </c>
      <c r="P722" s="70">
        <v>42394.896111111113</v>
      </c>
      <c r="Q722" s="68" t="s">
        <v>1707</v>
      </c>
      <c r="R722" s="68"/>
      <c r="S722" s="68"/>
      <c r="T722" s="68"/>
      <c r="U722" s="70">
        <v>42394.896111111113</v>
      </c>
      <c r="V722" s="72" t="s">
        <v>3130</v>
      </c>
      <c r="W722" s="68"/>
      <c r="X722" s="68"/>
      <c r="Y722" s="74" t="s">
        <v>3845</v>
      </c>
      <c r="Z722" s="68"/>
    </row>
    <row r="723" spans="1:26" x14ac:dyDescent="0.25">
      <c r="A723" s="66" t="s">
        <v>217</v>
      </c>
      <c r="B723" s="66" t="s">
        <v>245</v>
      </c>
      <c r="C723" s="78"/>
      <c r="D723" s="79"/>
      <c r="E723" s="80"/>
      <c r="F723" s="81"/>
      <c r="G723" s="78"/>
      <c r="H723" s="77"/>
      <c r="I723" s="82"/>
      <c r="J723" s="82"/>
      <c r="K723" s="36"/>
      <c r="L723" s="85"/>
      <c r="M723" s="85"/>
      <c r="N723" s="84"/>
      <c r="O723" s="68" t="s">
        <v>250</v>
      </c>
      <c r="P723" s="70">
        <v>42396.031354166669</v>
      </c>
      <c r="Q723" s="68" t="s">
        <v>277</v>
      </c>
      <c r="R723" s="72" t="s">
        <v>327</v>
      </c>
      <c r="S723" s="68" t="s">
        <v>354</v>
      </c>
      <c r="T723" s="68" t="s">
        <v>371</v>
      </c>
      <c r="U723" s="70">
        <v>42396.031354166669</v>
      </c>
      <c r="V723" s="72" t="s">
        <v>408</v>
      </c>
      <c r="W723" s="68"/>
      <c r="X723" s="68"/>
      <c r="Y723" s="74" t="s">
        <v>476</v>
      </c>
      <c r="Z723" s="68"/>
    </row>
    <row r="724" spans="1:26" x14ac:dyDescent="0.25">
      <c r="A724" s="66" t="s">
        <v>217</v>
      </c>
      <c r="B724" s="66" t="s">
        <v>220</v>
      </c>
      <c r="C724" s="78"/>
      <c r="D724" s="79"/>
      <c r="E724" s="80"/>
      <c r="F724" s="81"/>
      <c r="G724" s="78"/>
      <c r="H724" s="77"/>
      <c r="I724" s="82"/>
      <c r="J724" s="82"/>
      <c r="K724" s="36"/>
      <c r="L724" s="85"/>
      <c r="M724" s="85"/>
      <c r="N724" s="84"/>
      <c r="O724" s="68" t="s">
        <v>250</v>
      </c>
      <c r="P724" s="70">
        <v>42396.031354166669</v>
      </c>
      <c r="Q724" s="68" t="s">
        <v>277</v>
      </c>
      <c r="R724" s="72" t="s">
        <v>327</v>
      </c>
      <c r="S724" s="68" t="s">
        <v>354</v>
      </c>
      <c r="T724" s="68" t="s">
        <v>371</v>
      </c>
      <c r="U724" s="70">
        <v>42396.031354166669</v>
      </c>
      <c r="V724" s="72" t="s">
        <v>408</v>
      </c>
      <c r="W724" s="68"/>
      <c r="X724" s="68"/>
      <c r="Y724" s="74" t="s">
        <v>476</v>
      </c>
      <c r="Z724" s="68"/>
    </row>
    <row r="725" spans="1:26" x14ac:dyDescent="0.25">
      <c r="A725" s="66" t="s">
        <v>217</v>
      </c>
      <c r="B725" s="66" t="s">
        <v>245</v>
      </c>
      <c r="C725" s="78"/>
      <c r="D725" s="79"/>
      <c r="E725" s="80"/>
      <c r="F725" s="81"/>
      <c r="G725" s="78"/>
      <c r="H725" s="77"/>
      <c r="I725" s="82"/>
      <c r="J725" s="82"/>
      <c r="K725" s="36"/>
      <c r="L725" s="85"/>
      <c r="M725" s="85"/>
      <c r="N725" s="84"/>
      <c r="O725" s="68" t="s">
        <v>250</v>
      </c>
      <c r="P725" s="70">
        <v>42396.031493055554</v>
      </c>
      <c r="Q725" s="68" t="s">
        <v>1952</v>
      </c>
      <c r="R725" s="68"/>
      <c r="S725" s="68"/>
      <c r="T725" s="68"/>
      <c r="U725" s="70">
        <v>42396.031493055554</v>
      </c>
      <c r="V725" s="72" t="s">
        <v>3131</v>
      </c>
      <c r="W725" s="68"/>
      <c r="X725" s="68"/>
      <c r="Y725" s="74" t="s">
        <v>3846</v>
      </c>
      <c r="Z725" s="74" t="s">
        <v>479</v>
      </c>
    </row>
    <row r="726" spans="1:26" x14ac:dyDescent="0.25">
      <c r="A726" s="66" t="s">
        <v>217</v>
      </c>
      <c r="B726" s="66" t="s">
        <v>220</v>
      </c>
      <c r="C726" s="78"/>
      <c r="D726" s="79"/>
      <c r="E726" s="80"/>
      <c r="F726" s="81"/>
      <c r="G726" s="78"/>
      <c r="H726" s="77"/>
      <c r="I726" s="82"/>
      <c r="J726" s="82"/>
      <c r="K726" s="36"/>
      <c r="L726" s="85"/>
      <c r="M726" s="85"/>
      <c r="N726" s="84"/>
      <c r="O726" s="68" t="s">
        <v>251</v>
      </c>
      <c r="P726" s="70">
        <v>42396.031493055554</v>
      </c>
      <c r="Q726" s="68" t="s">
        <v>1952</v>
      </c>
      <c r="R726" s="68"/>
      <c r="S726" s="68"/>
      <c r="T726" s="68"/>
      <c r="U726" s="70">
        <v>42396.031493055554</v>
      </c>
      <c r="V726" s="72" t="s">
        <v>3131</v>
      </c>
      <c r="W726" s="68"/>
      <c r="X726" s="68"/>
      <c r="Y726" s="74" t="s">
        <v>3846</v>
      </c>
      <c r="Z726" s="74" t="s">
        <v>479</v>
      </c>
    </row>
    <row r="727" spans="1:26" x14ac:dyDescent="0.25">
      <c r="A727" s="66" t="s">
        <v>217</v>
      </c>
      <c r="B727" s="66" t="s">
        <v>220</v>
      </c>
      <c r="C727" s="78"/>
      <c r="D727" s="79"/>
      <c r="E727" s="80"/>
      <c r="F727" s="81"/>
      <c r="G727" s="78"/>
      <c r="H727" s="77"/>
      <c r="I727" s="82"/>
      <c r="J727" s="82"/>
      <c r="K727" s="36"/>
      <c r="L727" s="85"/>
      <c r="M727" s="85"/>
      <c r="N727" s="84"/>
      <c r="O727" s="68" t="s">
        <v>250</v>
      </c>
      <c r="P727" s="70">
        <v>42396.031909722224</v>
      </c>
      <c r="Q727" s="68" t="s">
        <v>1953</v>
      </c>
      <c r="R727" s="68"/>
      <c r="S727" s="68"/>
      <c r="T727" s="68"/>
      <c r="U727" s="70">
        <v>42396.031909722224</v>
      </c>
      <c r="V727" s="72" t="s">
        <v>3132</v>
      </c>
      <c r="W727" s="68"/>
      <c r="X727" s="68"/>
      <c r="Y727" s="74" t="s">
        <v>3847</v>
      </c>
      <c r="Z727" s="74" t="s">
        <v>3936</v>
      </c>
    </row>
    <row r="728" spans="1:26" x14ac:dyDescent="0.25">
      <c r="A728" s="66" t="s">
        <v>217</v>
      </c>
      <c r="B728" s="66" t="s">
        <v>245</v>
      </c>
      <c r="C728" s="78"/>
      <c r="D728" s="79"/>
      <c r="E728" s="80"/>
      <c r="F728" s="81"/>
      <c r="G728" s="78"/>
      <c r="H728" s="77"/>
      <c r="I728" s="82"/>
      <c r="J728" s="82"/>
      <c r="K728" s="36"/>
      <c r="L728" s="85"/>
      <c r="M728" s="85"/>
      <c r="N728" s="84"/>
      <c r="O728" s="68" t="s">
        <v>251</v>
      </c>
      <c r="P728" s="70">
        <v>42396.031909722224</v>
      </c>
      <c r="Q728" s="68" t="s">
        <v>1953</v>
      </c>
      <c r="R728" s="68"/>
      <c r="S728" s="68"/>
      <c r="T728" s="68"/>
      <c r="U728" s="70">
        <v>42396.031909722224</v>
      </c>
      <c r="V728" s="72" t="s">
        <v>3132</v>
      </c>
      <c r="W728" s="68"/>
      <c r="X728" s="68"/>
      <c r="Y728" s="74" t="s">
        <v>3847</v>
      </c>
      <c r="Z728" s="74" t="s">
        <v>3936</v>
      </c>
    </row>
    <row r="729" spans="1:26" x14ac:dyDescent="0.25">
      <c r="A729" s="66" t="s">
        <v>245</v>
      </c>
      <c r="B729" s="66" t="s">
        <v>217</v>
      </c>
      <c r="C729" s="78"/>
      <c r="D729" s="79"/>
      <c r="E729" s="80"/>
      <c r="F729" s="81"/>
      <c r="G729" s="78"/>
      <c r="H729" s="77"/>
      <c r="I729" s="82"/>
      <c r="J729" s="82"/>
      <c r="K729" s="36"/>
      <c r="L729" s="85"/>
      <c r="M729" s="85"/>
      <c r="N729" s="84"/>
      <c r="O729" s="68" t="s">
        <v>251</v>
      </c>
      <c r="P729" s="70">
        <v>42396.074293981481</v>
      </c>
      <c r="Q729" s="68" t="s">
        <v>1954</v>
      </c>
      <c r="R729" s="68"/>
      <c r="S729" s="68"/>
      <c r="T729" s="68"/>
      <c r="U729" s="70">
        <v>42396.074293981481</v>
      </c>
      <c r="V729" s="72" t="s">
        <v>3133</v>
      </c>
      <c r="W729" s="68"/>
      <c r="X729" s="68"/>
      <c r="Y729" s="74" t="s">
        <v>3848</v>
      </c>
      <c r="Z729" s="74" t="s">
        <v>3847</v>
      </c>
    </row>
    <row r="730" spans="1:26" x14ac:dyDescent="0.25">
      <c r="A730" s="66" t="s">
        <v>1332</v>
      </c>
      <c r="B730" s="66" t="s">
        <v>245</v>
      </c>
      <c r="C730" s="78"/>
      <c r="D730" s="79"/>
      <c r="E730" s="80"/>
      <c r="F730" s="81"/>
      <c r="G730" s="78"/>
      <c r="H730" s="77"/>
      <c r="I730" s="82"/>
      <c r="J730" s="82"/>
      <c r="K730" s="36"/>
      <c r="L730" s="85"/>
      <c r="M730" s="85"/>
      <c r="N730" s="84"/>
      <c r="O730" s="68" t="s">
        <v>250</v>
      </c>
      <c r="P730" s="70">
        <v>42388.692430555559</v>
      </c>
      <c r="Q730" s="68" t="s">
        <v>1955</v>
      </c>
      <c r="R730" s="72" t="s">
        <v>2307</v>
      </c>
      <c r="S730" s="68" t="s">
        <v>354</v>
      </c>
      <c r="T730" s="68" t="s">
        <v>2522</v>
      </c>
      <c r="U730" s="70">
        <v>42388.692430555559</v>
      </c>
      <c r="V730" s="72" t="s">
        <v>3134</v>
      </c>
      <c r="W730" s="68"/>
      <c r="X730" s="68"/>
      <c r="Y730" s="74" t="s">
        <v>3849</v>
      </c>
      <c r="Z730" s="68"/>
    </row>
    <row r="731" spans="1:26" x14ac:dyDescent="0.25">
      <c r="A731" s="66" t="s">
        <v>1332</v>
      </c>
      <c r="B731" s="66" t="s">
        <v>245</v>
      </c>
      <c r="C731" s="78"/>
      <c r="D731" s="79"/>
      <c r="E731" s="80"/>
      <c r="F731" s="81"/>
      <c r="G731" s="78"/>
      <c r="H731" s="77"/>
      <c r="I731" s="82"/>
      <c r="J731" s="82"/>
      <c r="K731" s="36"/>
      <c r="L731" s="85"/>
      <c r="M731" s="85"/>
      <c r="N731" s="84"/>
      <c r="O731" s="68" t="s">
        <v>250</v>
      </c>
      <c r="P731" s="70">
        <v>42395.112222222226</v>
      </c>
      <c r="Q731" s="68" t="s">
        <v>1817</v>
      </c>
      <c r="R731" s="72" t="s">
        <v>2283</v>
      </c>
      <c r="S731" s="68" t="s">
        <v>2354</v>
      </c>
      <c r="T731" s="68"/>
      <c r="U731" s="70">
        <v>42395.112222222226</v>
      </c>
      <c r="V731" s="72" t="s">
        <v>3135</v>
      </c>
      <c r="W731" s="68"/>
      <c r="X731" s="68"/>
      <c r="Y731" s="74" t="s">
        <v>3850</v>
      </c>
      <c r="Z731" s="68"/>
    </row>
    <row r="732" spans="1:26" x14ac:dyDescent="0.25">
      <c r="A732" s="66" t="s">
        <v>1332</v>
      </c>
      <c r="B732" s="66" t="s">
        <v>220</v>
      </c>
      <c r="C732" s="78"/>
      <c r="D732" s="79"/>
      <c r="E732" s="80"/>
      <c r="F732" s="81"/>
      <c r="G732" s="78"/>
      <c r="H732" s="77"/>
      <c r="I732" s="82"/>
      <c r="J732" s="82"/>
      <c r="K732" s="36"/>
      <c r="L732" s="85"/>
      <c r="M732" s="85"/>
      <c r="N732" s="84"/>
      <c r="O732" s="68" t="s">
        <v>250</v>
      </c>
      <c r="P732" s="70">
        <v>42397.060034722221</v>
      </c>
      <c r="Q732" s="68" t="s">
        <v>1956</v>
      </c>
      <c r="R732" s="72" t="s">
        <v>2314</v>
      </c>
      <c r="S732" s="68" t="s">
        <v>347</v>
      </c>
      <c r="T732" s="68" t="s">
        <v>2541</v>
      </c>
      <c r="U732" s="70">
        <v>42397.060034722221</v>
      </c>
      <c r="V732" s="72" t="s">
        <v>3136</v>
      </c>
      <c r="W732" s="68"/>
      <c r="X732" s="68"/>
      <c r="Y732" s="74" t="s">
        <v>3851</v>
      </c>
      <c r="Z732" s="68"/>
    </row>
    <row r="733" spans="1:26" x14ac:dyDescent="0.25">
      <c r="A733" s="66" t="s">
        <v>245</v>
      </c>
      <c r="B733" s="66" t="s">
        <v>1332</v>
      </c>
      <c r="C733" s="78"/>
      <c r="D733" s="79"/>
      <c r="E733" s="80"/>
      <c r="F733" s="81"/>
      <c r="G733" s="78"/>
      <c r="H733" s="77"/>
      <c r="I733" s="82"/>
      <c r="J733" s="82"/>
      <c r="K733" s="36"/>
      <c r="L733" s="85"/>
      <c r="M733" s="85"/>
      <c r="N733" s="84"/>
      <c r="O733" s="68" t="s">
        <v>250</v>
      </c>
      <c r="P733" s="70">
        <v>42390.876030092593</v>
      </c>
      <c r="Q733" s="68" t="s">
        <v>1957</v>
      </c>
      <c r="R733" s="72" t="s">
        <v>2315</v>
      </c>
      <c r="S733" s="68" t="s">
        <v>354</v>
      </c>
      <c r="T733" s="68"/>
      <c r="U733" s="70">
        <v>42390.876030092593</v>
      </c>
      <c r="V733" s="72" t="s">
        <v>3137</v>
      </c>
      <c r="W733" s="68"/>
      <c r="X733" s="68"/>
      <c r="Y733" s="74" t="s">
        <v>3852</v>
      </c>
      <c r="Z733" s="68"/>
    </row>
    <row r="734" spans="1:26" x14ac:dyDescent="0.25">
      <c r="A734" s="66" t="s">
        <v>245</v>
      </c>
      <c r="B734" s="66" t="s">
        <v>1332</v>
      </c>
      <c r="C734" s="78"/>
      <c r="D734" s="79"/>
      <c r="E734" s="80"/>
      <c r="F734" s="81"/>
      <c r="G734" s="78"/>
      <c r="H734" s="77"/>
      <c r="I734" s="82"/>
      <c r="J734" s="82"/>
      <c r="K734" s="36"/>
      <c r="L734" s="85"/>
      <c r="M734" s="85"/>
      <c r="N734" s="84"/>
      <c r="O734" s="68" t="s">
        <v>250</v>
      </c>
      <c r="P734" s="70">
        <v>42391.69809027778</v>
      </c>
      <c r="Q734" s="68" t="s">
        <v>1958</v>
      </c>
      <c r="R734" s="72" t="s">
        <v>2316</v>
      </c>
      <c r="S734" s="68" t="s">
        <v>354</v>
      </c>
      <c r="T734" s="68"/>
      <c r="U734" s="70">
        <v>42391.69809027778</v>
      </c>
      <c r="V734" s="72" t="s">
        <v>3138</v>
      </c>
      <c r="W734" s="68"/>
      <c r="X734" s="68"/>
      <c r="Y734" s="74" t="s">
        <v>3853</v>
      </c>
      <c r="Z734" s="68"/>
    </row>
    <row r="735" spans="1:26" x14ac:dyDescent="0.25">
      <c r="A735" s="66" t="s">
        <v>245</v>
      </c>
      <c r="B735" s="66" t="s">
        <v>1332</v>
      </c>
      <c r="C735" s="78"/>
      <c r="D735" s="79"/>
      <c r="E735" s="80"/>
      <c r="F735" s="81"/>
      <c r="G735" s="78"/>
      <c r="H735" s="77"/>
      <c r="I735" s="82"/>
      <c r="J735" s="82"/>
      <c r="K735" s="36"/>
      <c r="L735" s="85"/>
      <c r="M735" s="85"/>
      <c r="N735" s="84"/>
      <c r="O735" s="68" t="s">
        <v>250</v>
      </c>
      <c r="P735" s="70">
        <v>42392.684224537035</v>
      </c>
      <c r="Q735" s="68" t="s">
        <v>1959</v>
      </c>
      <c r="R735" s="72" t="s">
        <v>2302</v>
      </c>
      <c r="S735" s="68" t="s">
        <v>354</v>
      </c>
      <c r="T735" s="68"/>
      <c r="U735" s="70">
        <v>42392.684224537035</v>
      </c>
      <c r="V735" s="72" t="s">
        <v>3139</v>
      </c>
      <c r="W735" s="68"/>
      <c r="X735" s="68"/>
      <c r="Y735" s="74" t="s">
        <v>3854</v>
      </c>
      <c r="Z735" s="68"/>
    </row>
    <row r="736" spans="1:26" x14ac:dyDescent="0.25">
      <c r="A736" s="66" t="s">
        <v>245</v>
      </c>
      <c r="B736" s="66" t="s">
        <v>1332</v>
      </c>
      <c r="C736" s="78"/>
      <c r="D736" s="79"/>
      <c r="E736" s="80"/>
      <c r="F736" s="81"/>
      <c r="G736" s="78"/>
      <c r="H736" s="77"/>
      <c r="I736" s="82"/>
      <c r="J736" s="82"/>
      <c r="K736" s="36"/>
      <c r="L736" s="85"/>
      <c r="M736" s="85"/>
      <c r="N736" s="84"/>
      <c r="O736" s="68" t="s">
        <v>250</v>
      </c>
      <c r="P736" s="70">
        <v>42393.670416666668</v>
      </c>
      <c r="Q736" s="68" t="s">
        <v>1960</v>
      </c>
      <c r="R736" s="72" t="s">
        <v>2315</v>
      </c>
      <c r="S736" s="68" t="s">
        <v>354</v>
      </c>
      <c r="T736" s="68"/>
      <c r="U736" s="70">
        <v>42393.670416666668</v>
      </c>
      <c r="V736" s="72" t="s">
        <v>3140</v>
      </c>
      <c r="W736" s="68"/>
      <c r="X736" s="68"/>
      <c r="Y736" s="74" t="s">
        <v>3855</v>
      </c>
      <c r="Z736" s="68"/>
    </row>
    <row r="737" spans="1:26" x14ac:dyDescent="0.25">
      <c r="A737" s="66" t="s">
        <v>245</v>
      </c>
      <c r="B737" s="66" t="s">
        <v>1332</v>
      </c>
      <c r="C737" s="78"/>
      <c r="D737" s="79"/>
      <c r="E737" s="80"/>
      <c r="F737" s="81"/>
      <c r="G737" s="78"/>
      <c r="H737" s="77"/>
      <c r="I737" s="82"/>
      <c r="J737" s="82"/>
      <c r="K737" s="36"/>
      <c r="L737" s="85"/>
      <c r="M737" s="85"/>
      <c r="N737" s="84"/>
      <c r="O737" s="68" t="s">
        <v>250</v>
      </c>
      <c r="P737" s="70">
        <v>42394.704594907409</v>
      </c>
      <c r="Q737" s="68" t="s">
        <v>1961</v>
      </c>
      <c r="R737" s="72" t="s">
        <v>2317</v>
      </c>
      <c r="S737" s="68" t="s">
        <v>2354</v>
      </c>
      <c r="T737" s="68"/>
      <c r="U737" s="70">
        <v>42394.704594907409</v>
      </c>
      <c r="V737" s="72" t="s">
        <v>3141</v>
      </c>
      <c r="W737" s="68"/>
      <c r="X737" s="68"/>
      <c r="Y737" s="74" t="s">
        <v>3856</v>
      </c>
      <c r="Z737" s="68"/>
    </row>
    <row r="738" spans="1:26" x14ac:dyDescent="0.25">
      <c r="A738" s="66" t="s">
        <v>245</v>
      </c>
      <c r="B738" s="66" t="s">
        <v>1332</v>
      </c>
      <c r="C738" s="78"/>
      <c r="D738" s="79"/>
      <c r="E738" s="80"/>
      <c r="F738" s="81"/>
      <c r="G738" s="78"/>
      <c r="H738" s="77"/>
      <c r="I738" s="82"/>
      <c r="J738" s="82"/>
      <c r="K738" s="36"/>
      <c r="L738" s="85"/>
      <c r="M738" s="85"/>
      <c r="N738" s="84"/>
      <c r="O738" s="68" t="s">
        <v>250</v>
      </c>
      <c r="P738" s="70">
        <v>42395.000636574077</v>
      </c>
      <c r="Q738" s="68" t="s">
        <v>1962</v>
      </c>
      <c r="R738" s="72" t="s">
        <v>2283</v>
      </c>
      <c r="S738" s="68" t="s">
        <v>2354</v>
      </c>
      <c r="T738" s="68"/>
      <c r="U738" s="70">
        <v>42395.000636574077</v>
      </c>
      <c r="V738" s="72" t="s">
        <v>3142</v>
      </c>
      <c r="W738" s="68"/>
      <c r="X738" s="68"/>
      <c r="Y738" s="74" t="s">
        <v>3857</v>
      </c>
      <c r="Z738" s="68"/>
    </row>
    <row r="739" spans="1:26" x14ac:dyDescent="0.25">
      <c r="A739" s="66" t="s">
        <v>245</v>
      </c>
      <c r="B739" s="66" t="s">
        <v>1332</v>
      </c>
      <c r="C739" s="78"/>
      <c r="D739" s="79"/>
      <c r="E739" s="80"/>
      <c r="F739" s="81"/>
      <c r="G739" s="78"/>
      <c r="H739" s="77"/>
      <c r="I739" s="82"/>
      <c r="J739" s="82"/>
      <c r="K739" s="36"/>
      <c r="L739" s="85"/>
      <c r="M739" s="85"/>
      <c r="N739" s="84"/>
      <c r="O739" s="68" t="s">
        <v>250</v>
      </c>
      <c r="P739" s="70">
        <v>42396.621620370373</v>
      </c>
      <c r="Q739" s="68" t="s">
        <v>1963</v>
      </c>
      <c r="R739" s="68"/>
      <c r="S739" s="68"/>
      <c r="T739" s="68"/>
      <c r="U739" s="70">
        <v>42396.621620370373</v>
      </c>
      <c r="V739" s="72" t="s">
        <v>3143</v>
      </c>
      <c r="W739" s="68"/>
      <c r="X739" s="68"/>
      <c r="Y739" s="74" t="s">
        <v>3858</v>
      </c>
      <c r="Z739" s="68"/>
    </row>
    <row r="740" spans="1:26" x14ac:dyDescent="0.25">
      <c r="A740" s="66" t="s">
        <v>245</v>
      </c>
      <c r="B740" s="66" t="s">
        <v>1427</v>
      </c>
      <c r="C740" s="78"/>
      <c r="D740" s="79"/>
      <c r="E740" s="80"/>
      <c r="F740" s="81"/>
      <c r="G740" s="78"/>
      <c r="H740" s="77"/>
      <c r="I740" s="82"/>
      <c r="J740" s="82"/>
      <c r="K740" s="36"/>
      <c r="L740" s="85"/>
      <c r="M740" s="85"/>
      <c r="N740" s="84"/>
      <c r="O740" s="68" t="s">
        <v>250</v>
      </c>
      <c r="P740" s="70">
        <v>42396.627997685187</v>
      </c>
      <c r="Q740" s="68" t="s">
        <v>1964</v>
      </c>
      <c r="R740" s="72" t="s">
        <v>2318</v>
      </c>
      <c r="S740" s="68" t="s">
        <v>2354</v>
      </c>
      <c r="T740" s="68"/>
      <c r="U740" s="70">
        <v>42396.627997685187</v>
      </c>
      <c r="V740" s="72" t="s">
        <v>3144</v>
      </c>
      <c r="W740" s="68"/>
      <c r="X740" s="68"/>
      <c r="Y740" s="74" t="s">
        <v>3859</v>
      </c>
      <c r="Z740" s="68"/>
    </row>
    <row r="741" spans="1:26" x14ac:dyDescent="0.25">
      <c r="A741" s="66" t="s">
        <v>1304</v>
      </c>
      <c r="B741" s="66" t="s">
        <v>245</v>
      </c>
      <c r="C741" s="78"/>
      <c r="D741" s="79"/>
      <c r="E741" s="80"/>
      <c r="F741" s="81"/>
      <c r="G741" s="78"/>
      <c r="H741" s="77"/>
      <c r="I741" s="82"/>
      <c r="J741" s="82"/>
      <c r="K741" s="36"/>
      <c r="L741" s="85"/>
      <c r="M741" s="85"/>
      <c r="N741" s="84"/>
      <c r="O741" s="68" t="s">
        <v>251</v>
      </c>
      <c r="P741" s="70">
        <v>42392.824629629627</v>
      </c>
      <c r="Q741" s="68" t="s">
        <v>1965</v>
      </c>
      <c r="R741" s="68"/>
      <c r="S741" s="68"/>
      <c r="T741" s="68"/>
      <c r="U741" s="70">
        <v>42392.824629629627</v>
      </c>
      <c r="V741" s="72" t="s">
        <v>3145</v>
      </c>
      <c r="W741" s="68"/>
      <c r="X741" s="68"/>
      <c r="Y741" s="74" t="s">
        <v>3860</v>
      </c>
      <c r="Z741" s="74" t="s">
        <v>3921</v>
      </c>
    </row>
    <row r="742" spans="1:26" x14ac:dyDescent="0.25">
      <c r="A742" s="66" t="s">
        <v>1304</v>
      </c>
      <c r="B742" s="66" t="s">
        <v>245</v>
      </c>
      <c r="C742" s="78"/>
      <c r="D742" s="79"/>
      <c r="E742" s="80"/>
      <c r="F742" s="81"/>
      <c r="G742" s="78"/>
      <c r="H742" s="77"/>
      <c r="I742" s="82"/>
      <c r="J742" s="82"/>
      <c r="K742" s="36"/>
      <c r="L742" s="85"/>
      <c r="M742" s="85"/>
      <c r="N742" s="84"/>
      <c r="O742" s="68" t="s">
        <v>251</v>
      </c>
      <c r="P742" s="70">
        <v>42393.8046875</v>
      </c>
      <c r="Q742" s="68" t="s">
        <v>1966</v>
      </c>
      <c r="R742" s="68"/>
      <c r="S742" s="68"/>
      <c r="T742" s="68"/>
      <c r="U742" s="70">
        <v>42393.8046875</v>
      </c>
      <c r="V742" s="72" t="s">
        <v>3146</v>
      </c>
      <c r="W742" s="68"/>
      <c r="X742" s="68"/>
      <c r="Y742" s="74" t="s">
        <v>3861</v>
      </c>
      <c r="Z742" s="74" t="s">
        <v>3924</v>
      </c>
    </row>
    <row r="743" spans="1:26" x14ac:dyDescent="0.25">
      <c r="A743" s="66" t="s">
        <v>1304</v>
      </c>
      <c r="B743" s="66" t="s">
        <v>245</v>
      </c>
      <c r="C743" s="78"/>
      <c r="D743" s="79"/>
      <c r="E743" s="80"/>
      <c r="F743" s="81"/>
      <c r="G743" s="78"/>
      <c r="H743" s="77"/>
      <c r="I743" s="82"/>
      <c r="J743" s="82"/>
      <c r="K743" s="36"/>
      <c r="L743" s="85"/>
      <c r="M743" s="85"/>
      <c r="N743" s="84"/>
      <c r="O743" s="68" t="s">
        <v>251</v>
      </c>
      <c r="P743" s="70">
        <v>42396.63008101852</v>
      </c>
      <c r="Q743" s="68" t="s">
        <v>1967</v>
      </c>
      <c r="R743" s="68"/>
      <c r="S743" s="68"/>
      <c r="T743" s="68"/>
      <c r="U743" s="70">
        <v>42396.63008101852</v>
      </c>
      <c r="V743" s="72" t="s">
        <v>3147</v>
      </c>
      <c r="W743" s="68"/>
      <c r="X743" s="68"/>
      <c r="Y743" s="74" t="s">
        <v>3862</v>
      </c>
      <c r="Z743" s="74" t="s">
        <v>3940</v>
      </c>
    </row>
    <row r="744" spans="1:26" x14ac:dyDescent="0.25">
      <c r="A744" s="66" t="s">
        <v>1304</v>
      </c>
      <c r="B744" s="66" t="s">
        <v>245</v>
      </c>
      <c r="C744" s="78"/>
      <c r="D744" s="79"/>
      <c r="E744" s="80"/>
      <c r="F744" s="81"/>
      <c r="G744" s="78"/>
      <c r="H744" s="77"/>
      <c r="I744" s="82"/>
      <c r="J744" s="82"/>
      <c r="K744" s="36"/>
      <c r="L744" s="85"/>
      <c r="M744" s="85"/>
      <c r="N744" s="84"/>
      <c r="O744" s="68" t="s">
        <v>251</v>
      </c>
      <c r="P744" s="70">
        <v>42396.663530092592</v>
      </c>
      <c r="Q744" s="68" t="s">
        <v>1968</v>
      </c>
      <c r="R744" s="68"/>
      <c r="S744" s="68"/>
      <c r="T744" s="68"/>
      <c r="U744" s="70">
        <v>42396.663530092592</v>
      </c>
      <c r="V744" s="72" t="s">
        <v>3148</v>
      </c>
      <c r="W744" s="68"/>
      <c r="X744" s="68"/>
      <c r="Y744" s="74" t="s">
        <v>3863</v>
      </c>
      <c r="Z744" s="74" t="s">
        <v>3866</v>
      </c>
    </row>
    <row r="745" spans="1:26" x14ac:dyDescent="0.25">
      <c r="A745" s="66" t="s">
        <v>1304</v>
      </c>
      <c r="B745" s="66" t="s">
        <v>245</v>
      </c>
      <c r="C745" s="78"/>
      <c r="D745" s="79"/>
      <c r="E745" s="80"/>
      <c r="F745" s="81"/>
      <c r="G745" s="78"/>
      <c r="H745" s="77"/>
      <c r="I745" s="82"/>
      <c r="J745" s="82"/>
      <c r="K745" s="36"/>
      <c r="L745" s="85"/>
      <c r="M745" s="85"/>
      <c r="N745" s="84"/>
      <c r="O745" s="68" t="s">
        <v>251</v>
      </c>
      <c r="P745" s="70">
        <v>42396.738182870373</v>
      </c>
      <c r="Q745" s="68" t="s">
        <v>1969</v>
      </c>
      <c r="R745" s="68"/>
      <c r="S745" s="68"/>
      <c r="T745" s="68"/>
      <c r="U745" s="70">
        <v>42396.738182870373</v>
      </c>
      <c r="V745" s="72" t="s">
        <v>3149</v>
      </c>
      <c r="W745" s="68"/>
      <c r="X745" s="68"/>
      <c r="Y745" s="74" t="s">
        <v>3864</v>
      </c>
      <c r="Z745" s="74" t="s">
        <v>3942</v>
      </c>
    </row>
    <row r="746" spans="1:26" x14ac:dyDescent="0.25">
      <c r="A746" s="66" t="s">
        <v>245</v>
      </c>
      <c r="B746" s="66" t="s">
        <v>1304</v>
      </c>
      <c r="C746" s="78"/>
      <c r="D746" s="79"/>
      <c r="E746" s="80"/>
      <c r="F746" s="81"/>
      <c r="G746" s="78"/>
      <c r="H746" s="77"/>
      <c r="I746" s="82"/>
      <c r="J746" s="82"/>
      <c r="K746" s="36"/>
      <c r="L746" s="85"/>
      <c r="M746" s="85"/>
      <c r="N746" s="84"/>
      <c r="O746" s="68" t="s">
        <v>251</v>
      </c>
      <c r="P746" s="70">
        <v>42393.830787037034</v>
      </c>
      <c r="Q746" s="68" t="s">
        <v>1970</v>
      </c>
      <c r="R746" s="68"/>
      <c r="S746" s="68"/>
      <c r="T746" s="68"/>
      <c r="U746" s="70">
        <v>42393.830787037034</v>
      </c>
      <c r="V746" s="72" t="s">
        <v>3150</v>
      </c>
      <c r="W746" s="68"/>
      <c r="X746" s="68"/>
      <c r="Y746" s="74" t="s">
        <v>3865</v>
      </c>
      <c r="Z746" s="74" t="s">
        <v>3861</v>
      </c>
    </row>
    <row r="747" spans="1:26" x14ac:dyDescent="0.25">
      <c r="A747" s="66" t="s">
        <v>245</v>
      </c>
      <c r="B747" s="66" t="s">
        <v>1304</v>
      </c>
      <c r="C747" s="78"/>
      <c r="D747" s="79"/>
      <c r="E747" s="80"/>
      <c r="F747" s="81"/>
      <c r="G747" s="78"/>
      <c r="H747" s="77"/>
      <c r="I747" s="82"/>
      <c r="J747" s="82"/>
      <c r="K747" s="36"/>
      <c r="L747" s="85"/>
      <c r="M747" s="85"/>
      <c r="N747" s="84"/>
      <c r="O747" s="68" t="s">
        <v>251</v>
      </c>
      <c r="P747" s="70">
        <v>42396.631354166668</v>
      </c>
      <c r="Q747" s="68" t="s">
        <v>1971</v>
      </c>
      <c r="R747" s="72" t="s">
        <v>2319</v>
      </c>
      <c r="S747" s="68" t="s">
        <v>354</v>
      </c>
      <c r="T747" s="68"/>
      <c r="U747" s="70">
        <v>42396.631354166668</v>
      </c>
      <c r="V747" s="72" t="s">
        <v>3151</v>
      </c>
      <c r="W747" s="68"/>
      <c r="X747" s="68"/>
      <c r="Y747" s="74" t="s">
        <v>3866</v>
      </c>
      <c r="Z747" s="74" t="s">
        <v>3862</v>
      </c>
    </row>
    <row r="748" spans="1:26" x14ac:dyDescent="0.25">
      <c r="A748" s="66" t="s">
        <v>1311</v>
      </c>
      <c r="B748" s="66" t="s">
        <v>245</v>
      </c>
      <c r="C748" s="78"/>
      <c r="D748" s="79"/>
      <c r="E748" s="80"/>
      <c r="F748" s="81"/>
      <c r="G748" s="78"/>
      <c r="H748" s="77"/>
      <c r="I748" s="82"/>
      <c r="J748" s="82"/>
      <c r="K748" s="36"/>
      <c r="L748" s="85"/>
      <c r="M748" s="85"/>
      <c r="N748" s="84"/>
      <c r="O748" s="68" t="s">
        <v>250</v>
      </c>
      <c r="P748" s="70">
        <v>42396.639409722222</v>
      </c>
      <c r="Q748" s="68" t="s">
        <v>1857</v>
      </c>
      <c r="R748" s="68"/>
      <c r="S748" s="68"/>
      <c r="T748" s="68"/>
      <c r="U748" s="70">
        <v>42396.639409722222</v>
      </c>
      <c r="V748" s="72" t="s">
        <v>3021</v>
      </c>
      <c r="W748" s="68"/>
      <c r="X748" s="68"/>
      <c r="Y748" s="74" t="s">
        <v>3737</v>
      </c>
      <c r="Z748" s="68"/>
    </row>
    <row r="749" spans="1:26" x14ac:dyDescent="0.25">
      <c r="A749" s="66" t="s">
        <v>1311</v>
      </c>
      <c r="B749" s="66" t="s">
        <v>220</v>
      </c>
      <c r="C749" s="78"/>
      <c r="D749" s="79"/>
      <c r="E749" s="80"/>
      <c r="F749" s="81"/>
      <c r="G749" s="78"/>
      <c r="H749" s="77"/>
      <c r="I749" s="82"/>
      <c r="J749" s="82"/>
      <c r="K749" s="36"/>
      <c r="L749" s="85"/>
      <c r="M749" s="85"/>
      <c r="N749" s="84"/>
      <c r="O749" s="68" t="s">
        <v>250</v>
      </c>
      <c r="P749" s="70">
        <v>42396.639409722222</v>
      </c>
      <c r="Q749" s="68" t="s">
        <v>1857</v>
      </c>
      <c r="R749" s="68"/>
      <c r="S749" s="68"/>
      <c r="T749" s="68"/>
      <c r="U749" s="70">
        <v>42396.639409722222</v>
      </c>
      <c r="V749" s="72" t="s">
        <v>3021</v>
      </c>
      <c r="W749" s="68"/>
      <c r="X749" s="68"/>
      <c r="Y749" s="74" t="s">
        <v>3737</v>
      </c>
      <c r="Z749" s="68"/>
    </row>
    <row r="750" spans="1:26" x14ac:dyDescent="0.25">
      <c r="A750" s="66" t="s">
        <v>220</v>
      </c>
      <c r="B750" s="66" t="s">
        <v>1311</v>
      </c>
      <c r="C750" s="78"/>
      <c r="D750" s="79"/>
      <c r="E750" s="80"/>
      <c r="F750" s="81"/>
      <c r="G750" s="78"/>
      <c r="H750" s="77"/>
      <c r="I750" s="82"/>
      <c r="J750" s="82"/>
      <c r="K750" s="36"/>
      <c r="L750" s="85"/>
      <c r="M750" s="85"/>
      <c r="N750" s="84"/>
      <c r="O750" s="68" t="s">
        <v>250</v>
      </c>
      <c r="P750" s="70">
        <v>42396.645046296297</v>
      </c>
      <c r="Q750" s="68" t="s">
        <v>1858</v>
      </c>
      <c r="R750" s="68"/>
      <c r="S750" s="68"/>
      <c r="T750" s="68"/>
      <c r="U750" s="70">
        <v>42396.645046296297</v>
      </c>
      <c r="V750" s="72" t="s">
        <v>3022</v>
      </c>
      <c r="W750" s="68"/>
      <c r="X750" s="68"/>
      <c r="Y750" s="74" t="s">
        <v>3738</v>
      </c>
      <c r="Z750" s="68"/>
    </row>
    <row r="751" spans="1:26" x14ac:dyDescent="0.25">
      <c r="A751" s="66" t="s">
        <v>245</v>
      </c>
      <c r="B751" s="66" t="s">
        <v>1311</v>
      </c>
      <c r="C751" s="78"/>
      <c r="D751" s="79"/>
      <c r="E751" s="80"/>
      <c r="F751" s="81"/>
      <c r="G751" s="78"/>
      <c r="H751" s="77"/>
      <c r="I751" s="82"/>
      <c r="J751" s="82"/>
      <c r="K751" s="36"/>
      <c r="L751" s="85"/>
      <c r="M751" s="85"/>
      <c r="N751" s="84"/>
      <c r="O751" s="68" t="s">
        <v>251</v>
      </c>
      <c r="P751" s="70">
        <v>42396.644467592596</v>
      </c>
      <c r="Q751" s="68" t="s">
        <v>1972</v>
      </c>
      <c r="R751" s="68"/>
      <c r="S751" s="68"/>
      <c r="T751" s="68"/>
      <c r="U751" s="70">
        <v>42396.644467592596</v>
      </c>
      <c r="V751" s="72" t="s">
        <v>3152</v>
      </c>
      <c r="W751" s="68"/>
      <c r="X751" s="68"/>
      <c r="Y751" s="74" t="s">
        <v>3867</v>
      </c>
      <c r="Z751" s="74" t="s">
        <v>3737</v>
      </c>
    </row>
    <row r="752" spans="1:26" x14ac:dyDescent="0.25">
      <c r="A752" s="66" t="s">
        <v>245</v>
      </c>
      <c r="B752" s="66" t="s">
        <v>1401</v>
      </c>
      <c r="C752" s="78"/>
      <c r="D752" s="79"/>
      <c r="E752" s="80"/>
      <c r="F752" s="81"/>
      <c r="G752" s="78"/>
      <c r="H752" s="77"/>
      <c r="I752" s="82"/>
      <c r="J752" s="82"/>
      <c r="K752" s="36"/>
      <c r="L752" s="85"/>
      <c r="M752" s="85"/>
      <c r="N752" s="84"/>
      <c r="O752" s="68" t="s">
        <v>250</v>
      </c>
      <c r="P752" s="70">
        <v>42396.864884259259</v>
      </c>
      <c r="Q752" s="68" t="s">
        <v>1973</v>
      </c>
      <c r="R752" s="72" t="s">
        <v>2270</v>
      </c>
      <c r="S752" s="68" t="s">
        <v>354</v>
      </c>
      <c r="T752" s="68"/>
      <c r="U752" s="70">
        <v>42396.864884259259</v>
      </c>
      <c r="V752" s="72" t="s">
        <v>3153</v>
      </c>
      <c r="W752" s="68"/>
      <c r="X752" s="68"/>
      <c r="Y752" s="74" t="s">
        <v>3868</v>
      </c>
      <c r="Z752" s="68"/>
    </row>
    <row r="753" spans="1:26" x14ac:dyDescent="0.25">
      <c r="A753" s="66" t="s">
        <v>245</v>
      </c>
      <c r="B753" s="66" t="s">
        <v>1402</v>
      </c>
      <c r="C753" s="78"/>
      <c r="D753" s="79"/>
      <c r="E753" s="80"/>
      <c r="F753" s="81"/>
      <c r="G753" s="78"/>
      <c r="H753" s="77"/>
      <c r="I753" s="82"/>
      <c r="J753" s="82"/>
      <c r="K753" s="36"/>
      <c r="L753" s="85"/>
      <c r="M753" s="85"/>
      <c r="N753" s="84"/>
      <c r="O753" s="68" t="s">
        <v>250</v>
      </c>
      <c r="P753" s="70">
        <v>42396.864884259259</v>
      </c>
      <c r="Q753" s="68" t="s">
        <v>1973</v>
      </c>
      <c r="R753" s="72" t="s">
        <v>2270</v>
      </c>
      <c r="S753" s="68" t="s">
        <v>354</v>
      </c>
      <c r="T753" s="68"/>
      <c r="U753" s="70">
        <v>42396.864884259259</v>
      </c>
      <c r="V753" s="72" t="s">
        <v>3153</v>
      </c>
      <c r="W753" s="68"/>
      <c r="X753" s="68"/>
      <c r="Y753" s="74" t="s">
        <v>3868</v>
      </c>
      <c r="Z753" s="68"/>
    </row>
    <row r="754" spans="1:26" x14ac:dyDescent="0.25">
      <c r="A754" s="66" t="s">
        <v>245</v>
      </c>
      <c r="B754" s="66" t="s">
        <v>1373</v>
      </c>
      <c r="C754" s="78"/>
      <c r="D754" s="79"/>
      <c r="E754" s="80"/>
      <c r="F754" s="81"/>
      <c r="G754" s="78"/>
      <c r="H754" s="77"/>
      <c r="I754" s="82"/>
      <c r="J754" s="82"/>
      <c r="K754" s="36"/>
      <c r="L754" s="85"/>
      <c r="M754" s="85"/>
      <c r="N754" s="84"/>
      <c r="O754" s="68" t="s">
        <v>250</v>
      </c>
      <c r="P754" s="70">
        <v>42389.844097222223</v>
      </c>
      <c r="Q754" s="68" t="s">
        <v>1974</v>
      </c>
      <c r="R754" s="72" t="s">
        <v>2191</v>
      </c>
      <c r="S754" s="68" t="s">
        <v>354</v>
      </c>
      <c r="T754" s="68"/>
      <c r="U754" s="70">
        <v>42389.844097222223</v>
      </c>
      <c r="V754" s="72" t="s">
        <v>3154</v>
      </c>
      <c r="W754" s="68"/>
      <c r="X754" s="68"/>
      <c r="Y754" s="74" t="s">
        <v>3869</v>
      </c>
      <c r="Z754" s="68"/>
    </row>
    <row r="755" spans="1:26" x14ac:dyDescent="0.25">
      <c r="A755" s="66" t="s">
        <v>245</v>
      </c>
      <c r="B755" s="66" t="s">
        <v>1373</v>
      </c>
      <c r="C755" s="78"/>
      <c r="D755" s="79"/>
      <c r="E755" s="80"/>
      <c r="F755" s="81"/>
      <c r="G755" s="78"/>
      <c r="H755" s="77"/>
      <c r="I755" s="82"/>
      <c r="J755" s="82"/>
      <c r="K755" s="36"/>
      <c r="L755" s="85"/>
      <c r="M755" s="85"/>
      <c r="N755" s="84"/>
      <c r="O755" s="68" t="s">
        <v>250</v>
      </c>
      <c r="P755" s="70">
        <v>42391.906493055554</v>
      </c>
      <c r="Q755" s="68" t="s">
        <v>1975</v>
      </c>
      <c r="R755" s="72" t="s">
        <v>2191</v>
      </c>
      <c r="S755" s="68" t="s">
        <v>354</v>
      </c>
      <c r="T755" s="68"/>
      <c r="U755" s="70">
        <v>42391.906493055554</v>
      </c>
      <c r="V755" s="72" t="s">
        <v>3155</v>
      </c>
      <c r="W755" s="68"/>
      <c r="X755" s="68"/>
      <c r="Y755" s="74" t="s">
        <v>3870</v>
      </c>
      <c r="Z755" s="68"/>
    </row>
    <row r="756" spans="1:26" x14ac:dyDescent="0.25">
      <c r="A756" s="66" t="s">
        <v>245</v>
      </c>
      <c r="B756" s="66" t="s">
        <v>1373</v>
      </c>
      <c r="C756" s="78"/>
      <c r="D756" s="79"/>
      <c r="E756" s="80"/>
      <c r="F756" s="81"/>
      <c r="G756" s="78"/>
      <c r="H756" s="77"/>
      <c r="I756" s="82"/>
      <c r="J756" s="82"/>
      <c r="K756" s="36"/>
      <c r="L756" s="85"/>
      <c r="M756" s="85"/>
      <c r="N756" s="84"/>
      <c r="O756" s="68" t="s">
        <v>250</v>
      </c>
      <c r="P756" s="70">
        <v>42392.545347222222</v>
      </c>
      <c r="Q756" s="68" t="s">
        <v>1976</v>
      </c>
      <c r="R756" s="72" t="s">
        <v>2191</v>
      </c>
      <c r="S756" s="68" t="s">
        <v>354</v>
      </c>
      <c r="T756" s="68"/>
      <c r="U756" s="70">
        <v>42392.545347222222</v>
      </c>
      <c r="V756" s="72" t="s">
        <v>3156</v>
      </c>
      <c r="W756" s="68"/>
      <c r="X756" s="68"/>
      <c r="Y756" s="74" t="s">
        <v>3871</v>
      </c>
      <c r="Z756" s="68"/>
    </row>
    <row r="757" spans="1:26" x14ac:dyDescent="0.25">
      <c r="A757" s="66" t="s">
        <v>245</v>
      </c>
      <c r="B757" s="66" t="s">
        <v>1373</v>
      </c>
      <c r="C757" s="78"/>
      <c r="D757" s="79"/>
      <c r="E757" s="80"/>
      <c r="F757" s="81"/>
      <c r="G757" s="78"/>
      <c r="H757" s="77"/>
      <c r="I757" s="82"/>
      <c r="J757" s="82"/>
      <c r="K757" s="36"/>
      <c r="L757" s="85"/>
      <c r="M757" s="85"/>
      <c r="N757" s="84"/>
      <c r="O757" s="68" t="s">
        <v>250</v>
      </c>
      <c r="P757" s="70">
        <v>42394.094004629631</v>
      </c>
      <c r="Q757" s="68" t="s">
        <v>1977</v>
      </c>
      <c r="R757" s="72" t="s">
        <v>2191</v>
      </c>
      <c r="S757" s="68" t="s">
        <v>354</v>
      </c>
      <c r="T757" s="68"/>
      <c r="U757" s="70">
        <v>42394.094004629631</v>
      </c>
      <c r="V757" s="72" t="s">
        <v>3157</v>
      </c>
      <c r="W757" s="68"/>
      <c r="X757" s="68"/>
      <c r="Y757" s="74" t="s">
        <v>3872</v>
      </c>
      <c r="Z757" s="68"/>
    </row>
    <row r="758" spans="1:26" x14ac:dyDescent="0.25">
      <c r="A758" s="66" t="s">
        <v>245</v>
      </c>
      <c r="B758" s="66" t="s">
        <v>1373</v>
      </c>
      <c r="C758" s="78"/>
      <c r="D758" s="79"/>
      <c r="E758" s="80"/>
      <c r="F758" s="81"/>
      <c r="G758" s="78"/>
      <c r="H758" s="77"/>
      <c r="I758" s="82"/>
      <c r="J758" s="82"/>
      <c r="K758" s="36"/>
      <c r="L758" s="85"/>
      <c r="M758" s="85"/>
      <c r="N758" s="84"/>
      <c r="O758" s="68" t="s">
        <v>250</v>
      </c>
      <c r="P758" s="70">
        <v>42396.866261574076</v>
      </c>
      <c r="Q758" s="68" t="s">
        <v>1978</v>
      </c>
      <c r="R758" s="72" t="s">
        <v>2320</v>
      </c>
      <c r="S758" s="68" t="s">
        <v>2354</v>
      </c>
      <c r="T758" s="68"/>
      <c r="U758" s="70">
        <v>42396.866261574076</v>
      </c>
      <c r="V758" s="72" t="s">
        <v>3158</v>
      </c>
      <c r="W758" s="68"/>
      <c r="X758" s="68"/>
      <c r="Y758" s="74" t="s">
        <v>3873</v>
      </c>
      <c r="Z758" s="68"/>
    </row>
    <row r="759" spans="1:26" x14ac:dyDescent="0.25">
      <c r="A759" s="66" t="s">
        <v>1333</v>
      </c>
      <c r="B759" s="66" t="s">
        <v>245</v>
      </c>
      <c r="C759" s="78"/>
      <c r="D759" s="79"/>
      <c r="E759" s="80"/>
      <c r="F759" s="81"/>
      <c r="G759" s="78"/>
      <c r="H759" s="77"/>
      <c r="I759" s="82"/>
      <c r="J759" s="82"/>
      <c r="K759" s="36"/>
      <c r="L759" s="85"/>
      <c r="M759" s="85"/>
      <c r="N759" s="84"/>
      <c r="O759" s="68" t="s">
        <v>250</v>
      </c>
      <c r="P759" s="70">
        <v>42396.865648148145</v>
      </c>
      <c r="Q759" s="68" t="s">
        <v>1979</v>
      </c>
      <c r="R759" s="68"/>
      <c r="S759" s="68"/>
      <c r="T759" s="68" t="s">
        <v>2519</v>
      </c>
      <c r="U759" s="70">
        <v>42396.865648148145</v>
      </c>
      <c r="V759" s="72" t="s">
        <v>3159</v>
      </c>
      <c r="W759" s="68"/>
      <c r="X759" s="68"/>
      <c r="Y759" s="74" t="s">
        <v>3874</v>
      </c>
      <c r="Z759" s="68"/>
    </row>
    <row r="760" spans="1:26" x14ac:dyDescent="0.25">
      <c r="A760" s="66" t="s">
        <v>245</v>
      </c>
      <c r="B760" s="66" t="s">
        <v>1333</v>
      </c>
      <c r="C760" s="78"/>
      <c r="D760" s="79"/>
      <c r="E760" s="80"/>
      <c r="F760" s="81"/>
      <c r="G760" s="78"/>
      <c r="H760" s="77"/>
      <c r="I760" s="82"/>
      <c r="J760" s="82"/>
      <c r="K760" s="36"/>
      <c r="L760" s="85"/>
      <c r="M760" s="85"/>
      <c r="N760" s="84"/>
      <c r="O760" s="68" t="s">
        <v>251</v>
      </c>
      <c r="P760" s="70">
        <v>42396.866469907407</v>
      </c>
      <c r="Q760" s="68" t="s">
        <v>1980</v>
      </c>
      <c r="R760" s="68"/>
      <c r="S760" s="68"/>
      <c r="T760" s="68"/>
      <c r="U760" s="70">
        <v>42396.866469907407</v>
      </c>
      <c r="V760" s="72" t="s">
        <v>3160</v>
      </c>
      <c r="W760" s="68"/>
      <c r="X760" s="68"/>
      <c r="Y760" s="74" t="s">
        <v>3875</v>
      </c>
      <c r="Z760" s="74" t="s">
        <v>3874</v>
      </c>
    </row>
    <row r="761" spans="1:26" x14ac:dyDescent="0.25">
      <c r="A761" s="66" t="s">
        <v>245</v>
      </c>
      <c r="B761" s="66" t="s">
        <v>1428</v>
      </c>
      <c r="C761" s="78"/>
      <c r="D761" s="79"/>
      <c r="E761" s="80"/>
      <c r="F761" s="81"/>
      <c r="G761" s="78"/>
      <c r="H761" s="77"/>
      <c r="I761" s="82"/>
      <c r="J761" s="82"/>
      <c r="K761" s="36"/>
      <c r="L761" s="85"/>
      <c r="M761" s="85"/>
      <c r="N761" s="84"/>
      <c r="O761" s="68" t="s">
        <v>250</v>
      </c>
      <c r="P761" s="70">
        <v>42390.996712962966</v>
      </c>
      <c r="Q761" s="68" t="s">
        <v>1981</v>
      </c>
      <c r="R761" s="72" t="s">
        <v>2321</v>
      </c>
      <c r="S761" s="68" t="s">
        <v>354</v>
      </c>
      <c r="T761" s="68"/>
      <c r="U761" s="70">
        <v>42390.996712962966</v>
      </c>
      <c r="V761" s="72" t="s">
        <v>3161</v>
      </c>
      <c r="W761" s="68"/>
      <c r="X761" s="68"/>
      <c r="Y761" s="74" t="s">
        <v>3876</v>
      </c>
      <c r="Z761" s="68"/>
    </row>
    <row r="762" spans="1:26" x14ac:dyDescent="0.25">
      <c r="A762" s="66" t="s">
        <v>245</v>
      </c>
      <c r="B762" s="66" t="s">
        <v>1428</v>
      </c>
      <c r="C762" s="78"/>
      <c r="D762" s="79"/>
      <c r="E762" s="80"/>
      <c r="F762" s="81"/>
      <c r="G762" s="78"/>
      <c r="H762" s="77"/>
      <c r="I762" s="82"/>
      <c r="J762" s="82"/>
      <c r="K762" s="36"/>
      <c r="L762" s="85"/>
      <c r="M762" s="85"/>
      <c r="N762" s="84"/>
      <c r="O762" s="68" t="s">
        <v>250</v>
      </c>
      <c r="P762" s="70">
        <v>42395.878738425927</v>
      </c>
      <c r="Q762" s="68" t="s">
        <v>1982</v>
      </c>
      <c r="R762" s="72" t="s">
        <v>2321</v>
      </c>
      <c r="S762" s="68" t="s">
        <v>354</v>
      </c>
      <c r="T762" s="68"/>
      <c r="U762" s="70">
        <v>42395.878738425927</v>
      </c>
      <c r="V762" s="72" t="s">
        <v>3162</v>
      </c>
      <c r="W762" s="68"/>
      <c r="X762" s="68"/>
      <c r="Y762" s="74" t="s">
        <v>3877</v>
      </c>
      <c r="Z762" s="68"/>
    </row>
    <row r="763" spans="1:26" x14ac:dyDescent="0.25">
      <c r="A763" s="66" t="s">
        <v>245</v>
      </c>
      <c r="B763" s="66" t="s">
        <v>1428</v>
      </c>
      <c r="C763" s="78"/>
      <c r="D763" s="79"/>
      <c r="E763" s="80"/>
      <c r="F763" s="81"/>
      <c r="G763" s="78"/>
      <c r="H763" s="77"/>
      <c r="I763" s="82"/>
      <c r="J763" s="82"/>
      <c r="K763" s="36"/>
      <c r="L763" s="85"/>
      <c r="M763" s="85"/>
      <c r="N763" s="84"/>
      <c r="O763" s="68" t="s">
        <v>250</v>
      </c>
      <c r="P763" s="70">
        <v>42397.63212962963</v>
      </c>
      <c r="Q763" s="68" t="s">
        <v>1983</v>
      </c>
      <c r="R763" s="72" t="s">
        <v>2321</v>
      </c>
      <c r="S763" s="68" t="s">
        <v>354</v>
      </c>
      <c r="T763" s="68"/>
      <c r="U763" s="70">
        <v>42397.63212962963</v>
      </c>
      <c r="V763" s="72" t="s">
        <v>3163</v>
      </c>
      <c r="W763" s="68"/>
      <c r="X763" s="68"/>
      <c r="Y763" s="74" t="s">
        <v>3878</v>
      </c>
      <c r="Z763" s="68"/>
    </row>
    <row r="764" spans="1:26" x14ac:dyDescent="0.25">
      <c r="A764" s="66" t="s">
        <v>1334</v>
      </c>
      <c r="B764" s="66" t="s">
        <v>245</v>
      </c>
      <c r="C764" s="78"/>
      <c r="D764" s="79"/>
      <c r="E764" s="80"/>
      <c r="F764" s="81"/>
      <c r="G764" s="78"/>
      <c r="H764" s="77"/>
      <c r="I764" s="82"/>
      <c r="J764" s="82"/>
      <c r="K764" s="36"/>
      <c r="L764" s="85"/>
      <c r="M764" s="85"/>
      <c r="N764" s="84"/>
      <c r="O764" s="68" t="s">
        <v>251</v>
      </c>
      <c r="P764" s="70">
        <v>42397.637835648151</v>
      </c>
      <c r="Q764" s="68" t="s">
        <v>1984</v>
      </c>
      <c r="R764" s="68"/>
      <c r="S764" s="68"/>
      <c r="T764" s="68"/>
      <c r="U764" s="70">
        <v>42397.637835648151</v>
      </c>
      <c r="V764" s="72" t="s">
        <v>3164</v>
      </c>
      <c r="W764" s="68"/>
      <c r="X764" s="68"/>
      <c r="Y764" s="74" t="s">
        <v>3879</v>
      </c>
      <c r="Z764" s="74" t="s">
        <v>3881</v>
      </c>
    </row>
    <row r="765" spans="1:26" x14ac:dyDescent="0.25">
      <c r="A765" s="66" t="s">
        <v>245</v>
      </c>
      <c r="B765" s="66" t="s">
        <v>1334</v>
      </c>
      <c r="C765" s="78"/>
      <c r="D765" s="79"/>
      <c r="E765" s="80"/>
      <c r="F765" s="81"/>
      <c r="G765" s="78"/>
      <c r="H765" s="77"/>
      <c r="I765" s="82"/>
      <c r="J765" s="82"/>
      <c r="K765" s="36"/>
      <c r="L765" s="85"/>
      <c r="M765" s="85"/>
      <c r="N765" s="84"/>
      <c r="O765" s="68" t="s">
        <v>250</v>
      </c>
      <c r="P765" s="70">
        <v>42388.691145833334</v>
      </c>
      <c r="Q765" s="68" t="s">
        <v>1985</v>
      </c>
      <c r="R765" s="72" t="s">
        <v>2322</v>
      </c>
      <c r="S765" s="68" t="s">
        <v>354</v>
      </c>
      <c r="T765" s="68"/>
      <c r="U765" s="70">
        <v>42388.691145833334</v>
      </c>
      <c r="V765" s="72" t="s">
        <v>3165</v>
      </c>
      <c r="W765" s="68"/>
      <c r="X765" s="68"/>
      <c r="Y765" s="74" t="s">
        <v>3880</v>
      </c>
      <c r="Z765" s="68"/>
    </row>
    <row r="766" spans="1:26" x14ac:dyDescent="0.25">
      <c r="A766" s="66" t="s">
        <v>245</v>
      </c>
      <c r="B766" s="66" t="s">
        <v>1334</v>
      </c>
      <c r="C766" s="78"/>
      <c r="D766" s="79"/>
      <c r="E766" s="80"/>
      <c r="F766" s="81"/>
      <c r="G766" s="78"/>
      <c r="H766" s="77"/>
      <c r="I766" s="82"/>
      <c r="J766" s="82"/>
      <c r="K766" s="36"/>
      <c r="L766" s="85"/>
      <c r="M766" s="85"/>
      <c r="N766" s="84"/>
      <c r="O766" s="68" t="s">
        <v>250</v>
      </c>
      <c r="P766" s="70">
        <v>42397.007164351853</v>
      </c>
      <c r="Q766" s="68" t="s">
        <v>1986</v>
      </c>
      <c r="R766" s="72" t="s">
        <v>2322</v>
      </c>
      <c r="S766" s="68" t="s">
        <v>354</v>
      </c>
      <c r="T766" s="68"/>
      <c r="U766" s="70">
        <v>42397.007164351853</v>
      </c>
      <c r="V766" s="72" t="s">
        <v>3166</v>
      </c>
      <c r="W766" s="68"/>
      <c r="X766" s="68"/>
      <c r="Y766" s="74" t="s">
        <v>3881</v>
      </c>
      <c r="Z766" s="68"/>
    </row>
    <row r="767" spans="1:26" x14ac:dyDescent="0.25">
      <c r="A767" s="66" t="s">
        <v>245</v>
      </c>
      <c r="B767" s="66" t="s">
        <v>1334</v>
      </c>
      <c r="C767" s="78"/>
      <c r="D767" s="79"/>
      <c r="E767" s="80"/>
      <c r="F767" s="81"/>
      <c r="G767" s="78"/>
      <c r="H767" s="77"/>
      <c r="I767" s="82"/>
      <c r="J767" s="82"/>
      <c r="K767" s="36"/>
      <c r="L767" s="85"/>
      <c r="M767" s="85"/>
      <c r="N767" s="84"/>
      <c r="O767" s="68" t="s">
        <v>251</v>
      </c>
      <c r="P767" s="70">
        <v>42397.649965277778</v>
      </c>
      <c r="Q767" s="68" t="s">
        <v>1987</v>
      </c>
      <c r="R767" s="68"/>
      <c r="S767" s="68"/>
      <c r="T767" s="68"/>
      <c r="U767" s="70">
        <v>42397.649965277778</v>
      </c>
      <c r="V767" s="72" t="s">
        <v>3167</v>
      </c>
      <c r="W767" s="68"/>
      <c r="X767" s="68"/>
      <c r="Y767" s="74" t="s">
        <v>3882</v>
      </c>
      <c r="Z767" s="74" t="s">
        <v>3879</v>
      </c>
    </row>
    <row r="768" spans="1:26" x14ac:dyDescent="0.25">
      <c r="A768" s="66" t="s">
        <v>1335</v>
      </c>
      <c r="B768" s="66" t="s">
        <v>245</v>
      </c>
      <c r="C768" s="78"/>
      <c r="D768" s="79"/>
      <c r="E768" s="80"/>
      <c r="F768" s="81"/>
      <c r="G768" s="78"/>
      <c r="H768" s="77"/>
      <c r="I768" s="82"/>
      <c r="J768" s="82"/>
      <c r="K768" s="36"/>
      <c r="L768" s="85"/>
      <c r="M768" s="85"/>
      <c r="N768" s="84"/>
      <c r="O768" s="68" t="s">
        <v>250</v>
      </c>
      <c r="P768" s="70">
        <v>42388.636388888888</v>
      </c>
      <c r="Q768" s="68" t="s">
        <v>1988</v>
      </c>
      <c r="R768" s="72" t="s">
        <v>2323</v>
      </c>
      <c r="S768" s="68" t="s">
        <v>354</v>
      </c>
      <c r="T768" s="68" t="s">
        <v>2522</v>
      </c>
      <c r="U768" s="70">
        <v>42388.636388888888</v>
      </c>
      <c r="V768" s="72" t="s">
        <v>3168</v>
      </c>
      <c r="W768" s="68"/>
      <c r="X768" s="68"/>
      <c r="Y768" s="74" t="s">
        <v>3883</v>
      </c>
      <c r="Z768" s="68"/>
    </row>
    <row r="769" spans="1:26" x14ac:dyDescent="0.25">
      <c r="A769" s="66" t="s">
        <v>1335</v>
      </c>
      <c r="B769" s="66" t="s">
        <v>245</v>
      </c>
      <c r="C769" s="78"/>
      <c r="D769" s="79"/>
      <c r="E769" s="80"/>
      <c r="F769" s="81"/>
      <c r="G769" s="78"/>
      <c r="H769" s="77"/>
      <c r="I769" s="82"/>
      <c r="J769" s="82"/>
      <c r="K769" s="36"/>
      <c r="L769" s="85"/>
      <c r="M769" s="85"/>
      <c r="N769" s="84"/>
      <c r="O769" s="68" t="s">
        <v>251</v>
      </c>
      <c r="P769" s="70">
        <v>42388.676087962966</v>
      </c>
      <c r="Q769" s="68" t="s">
        <v>1989</v>
      </c>
      <c r="R769" s="68"/>
      <c r="S769" s="68"/>
      <c r="T769" s="68"/>
      <c r="U769" s="70">
        <v>42388.676087962966</v>
      </c>
      <c r="V769" s="72" t="s">
        <v>3169</v>
      </c>
      <c r="W769" s="68"/>
      <c r="X769" s="68"/>
      <c r="Y769" s="74" t="s">
        <v>3884</v>
      </c>
      <c r="Z769" s="74" t="s">
        <v>3885</v>
      </c>
    </row>
    <row r="770" spans="1:26" x14ac:dyDescent="0.25">
      <c r="A770" s="66" t="s">
        <v>245</v>
      </c>
      <c r="B770" s="66" t="s">
        <v>1335</v>
      </c>
      <c r="C770" s="78"/>
      <c r="D770" s="79"/>
      <c r="E770" s="80"/>
      <c r="F770" s="81"/>
      <c r="G770" s="78"/>
      <c r="H770" s="77"/>
      <c r="I770" s="82"/>
      <c r="J770" s="82"/>
      <c r="K770" s="36"/>
      <c r="L770" s="85"/>
      <c r="M770" s="85"/>
      <c r="N770" s="84"/>
      <c r="O770" s="68" t="s">
        <v>251</v>
      </c>
      <c r="P770" s="70">
        <v>42388.640590277777</v>
      </c>
      <c r="Q770" s="68" t="s">
        <v>1990</v>
      </c>
      <c r="R770" s="68"/>
      <c r="S770" s="68"/>
      <c r="T770" s="68" t="s">
        <v>2522</v>
      </c>
      <c r="U770" s="70">
        <v>42388.640590277777</v>
      </c>
      <c r="V770" s="72" t="s">
        <v>3170</v>
      </c>
      <c r="W770" s="68"/>
      <c r="X770" s="68"/>
      <c r="Y770" s="74" t="s">
        <v>3885</v>
      </c>
      <c r="Z770" s="74" t="s">
        <v>3883</v>
      </c>
    </row>
    <row r="771" spans="1:26" x14ac:dyDescent="0.25">
      <c r="A771" s="66" t="s">
        <v>245</v>
      </c>
      <c r="B771" s="66" t="s">
        <v>1335</v>
      </c>
      <c r="C771" s="78"/>
      <c r="D771" s="79"/>
      <c r="E771" s="80"/>
      <c r="F771" s="81"/>
      <c r="G771" s="78"/>
      <c r="H771" s="77"/>
      <c r="I771" s="82"/>
      <c r="J771" s="82"/>
      <c r="K771" s="36"/>
      <c r="L771" s="85"/>
      <c r="M771" s="85"/>
      <c r="N771" s="84"/>
      <c r="O771" s="68" t="s">
        <v>250</v>
      </c>
      <c r="P771" s="70">
        <v>42397.679074074076</v>
      </c>
      <c r="Q771" s="68" t="s">
        <v>1991</v>
      </c>
      <c r="R771" s="72" t="s">
        <v>2324</v>
      </c>
      <c r="S771" s="68" t="s">
        <v>2354</v>
      </c>
      <c r="T771" s="68"/>
      <c r="U771" s="70">
        <v>42397.679074074076</v>
      </c>
      <c r="V771" s="72" t="s">
        <v>3171</v>
      </c>
      <c r="W771" s="68"/>
      <c r="X771" s="68"/>
      <c r="Y771" s="74" t="s">
        <v>3886</v>
      </c>
      <c r="Z771" s="68"/>
    </row>
    <row r="772" spans="1:26" x14ac:dyDescent="0.25">
      <c r="A772" s="66" t="s">
        <v>245</v>
      </c>
      <c r="B772" s="66" t="s">
        <v>1379</v>
      </c>
      <c r="C772" s="78"/>
      <c r="D772" s="79"/>
      <c r="E772" s="80"/>
      <c r="F772" s="81"/>
      <c r="G772" s="78"/>
      <c r="H772" s="77"/>
      <c r="I772" s="82"/>
      <c r="J772" s="82"/>
      <c r="K772" s="36"/>
      <c r="L772" s="85"/>
      <c r="M772" s="85"/>
      <c r="N772" s="84"/>
      <c r="O772" s="68" t="s">
        <v>250</v>
      </c>
      <c r="P772" s="70">
        <v>42392.635763888888</v>
      </c>
      <c r="Q772" s="68" t="s">
        <v>1992</v>
      </c>
      <c r="R772" s="68"/>
      <c r="S772" s="68"/>
      <c r="T772" s="68" t="s">
        <v>2482</v>
      </c>
      <c r="U772" s="70">
        <v>42392.635763888888</v>
      </c>
      <c r="V772" s="72" t="s">
        <v>3172</v>
      </c>
      <c r="W772" s="68"/>
      <c r="X772" s="68"/>
      <c r="Y772" s="74" t="s">
        <v>3887</v>
      </c>
      <c r="Z772" s="68"/>
    </row>
    <row r="773" spans="1:26" x14ac:dyDescent="0.25">
      <c r="A773" s="66" t="s">
        <v>245</v>
      </c>
      <c r="B773" s="66" t="s">
        <v>1379</v>
      </c>
      <c r="C773" s="78"/>
      <c r="D773" s="79"/>
      <c r="E773" s="80"/>
      <c r="F773" s="81"/>
      <c r="G773" s="78"/>
      <c r="H773" s="77"/>
      <c r="I773" s="82"/>
      <c r="J773" s="82"/>
      <c r="K773" s="36"/>
      <c r="L773" s="85"/>
      <c r="M773" s="85"/>
      <c r="N773" s="84"/>
      <c r="O773" s="68" t="s">
        <v>250</v>
      </c>
      <c r="P773" s="70">
        <v>42397.683298611111</v>
      </c>
      <c r="Q773" s="68" t="s">
        <v>1993</v>
      </c>
      <c r="R773" s="68"/>
      <c r="S773" s="68"/>
      <c r="T773" s="68"/>
      <c r="U773" s="70">
        <v>42397.683298611111</v>
      </c>
      <c r="V773" s="72" t="s">
        <v>3173</v>
      </c>
      <c r="W773" s="68"/>
      <c r="X773" s="68"/>
      <c r="Y773" s="74" t="s">
        <v>3888</v>
      </c>
      <c r="Z773" s="68"/>
    </row>
    <row r="774" spans="1:26" x14ac:dyDescent="0.25">
      <c r="A774" s="66" t="s">
        <v>245</v>
      </c>
      <c r="B774" s="66" t="s">
        <v>1411</v>
      </c>
      <c r="C774" s="78"/>
      <c r="D774" s="79"/>
      <c r="E774" s="80"/>
      <c r="F774" s="81"/>
      <c r="G774" s="78"/>
      <c r="H774" s="77"/>
      <c r="I774" s="82"/>
      <c r="J774" s="82"/>
      <c r="K774" s="36"/>
      <c r="L774" s="85"/>
      <c r="M774" s="85"/>
      <c r="N774" s="84"/>
      <c r="O774" s="68" t="s">
        <v>250</v>
      </c>
      <c r="P774" s="70">
        <v>42390.743298611109</v>
      </c>
      <c r="Q774" s="68" t="s">
        <v>1994</v>
      </c>
      <c r="R774" s="72" t="s">
        <v>2325</v>
      </c>
      <c r="S774" s="68" t="s">
        <v>354</v>
      </c>
      <c r="T774" s="68"/>
      <c r="U774" s="70">
        <v>42390.743298611109</v>
      </c>
      <c r="V774" s="72" t="s">
        <v>3174</v>
      </c>
      <c r="W774" s="68"/>
      <c r="X774" s="68"/>
      <c r="Y774" s="74" t="s">
        <v>3889</v>
      </c>
      <c r="Z774" s="68"/>
    </row>
    <row r="775" spans="1:26" x14ac:dyDescent="0.25">
      <c r="A775" s="66" t="s">
        <v>245</v>
      </c>
      <c r="B775" s="66" t="s">
        <v>1411</v>
      </c>
      <c r="C775" s="78"/>
      <c r="D775" s="79"/>
      <c r="E775" s="80"/>
      <c r="F775" s="81"/>
      <c r="G775" s="78"/>
      <c r="H775" s="77"/>
      <c r="I775" s="82"/>
      <c r="J775" s="82"/>
      <c r="K775" s="36"/>
      <c r="L775" s="85"/>
      <c r="M775" s="85"/>
      <c r="N775" s="84"/>
      <c r="O775" s="68" t="s">
        <v>250</v>
      </c>
      <c r="P775" s="70">
        <v>42397.683298611111</v>
      </c>
      <c r="Q775" s="68" t="s">
        <v>1993</v>
      </c>
      <c r="R775" s="68"/>
      <c r="S775" s="68"/>
      <c r="T775" s="68"/>
      <c r="U775" s="70">
        <v>42397.683298611111</v>
      </c>
      <c r="V775" s="72" t="s">
        <v>3173</v>
      </c>
      <c r="W775" s="68"/>
      <c r="X775" s="68"/>
      <c r="Y775" s="74" t="s">
        <v>3888</v>
      </c>
      <c r="Z775" s="68"/>
    </row>
    <row r="776" spans="1:26" x14ac:dyDescent="0.25">
      <c r="A776" s="66" t="s">
        <v>234</v>
      </c>
      <c r="B776" s="66" t="s">
        <v>245</v>
      </c>
      <c r="C776" s="78"/>
      <c r="D776" s="79"/>
      <c r="E776" s="80"/>
      <c r="F776" s="81"/>
      <c r="G776" s="78"/>
      <c r="H776" s="77"/>
      <c r="I776" s="82"/>
      <c r="J776" s="82"/>
      <c r="K776" s="36"/>
      <c r="L776" s="85"/>
      <c r="M776" s="85"/>
      <c r="N776" s="84"/>
      <c r="O776" s="68" t="s">
        <v>251</v>
      </c>
      <c r="P776" s="70">
        <v>42389.064583333333</v>
      </c>
      <c r="Q776" s="68" t="s">
        <v>1995</v>
      </c>
      <c r="R776" s="68"/>
      <c r="S776" s="68"/>
      <c r="T776" s="68"/>
      <c r="U776" s="70">
        <v>42389.064583333333</v>
      </c>
      <c r="V776" s="72" t="s">
        <v>3175</v>
      </c>
      <c r="W776" s="68"/>
      <c r="X776" s="68"/>
      <c r="Y776" s="74" t="s">
        <v>3890</v>
      </c>
      <c r="Z776" s="74" t="s">
        <v>3896</v>
      </c>
    </row>
    <row r="777" spans="1:26" x14ac:dyDescent="0.25">
      <c r="A777" s="66" t="s">
        <v>234</v>
      </c>
      <c r="B777" s="66" t="s">
        <v>245</v>
      </c>
      <c r="C777" s="78"/>
      <c r="D777" s="79"/>
      <c r="E777" s="80"/>
      <c r="F777" s="81"/>
      <c r="G777" s="78"/>
      <c r="H777" s="77"/>
      <c r="I777" s="82"/>
      <c r="J777" s="82"/>
      <c r="K777" s="36"/>
      <c r="L777" s="85"/>
      <c r="M777" s="85"/>
      <c r="N777" s="84"/>
      <c r="O777" s="68" t="s">
        <v>250</v>
      </c>
      <c r="P777" s="70">
        <v>42391.757141203707</v>
      </c>
      <c r="Q777" s="68" t="s">
        <v>1996</v>
      </c>
      <c r="R777" s="68"/>
      <c r="S777" s="68"/>
      <c r="T777" s="68" t="s">
        <v>2522</v>
      </c>
      <c r="U777" s="70">
        <v>42391.757141203707</v>
      </c>
      <c r="V777" s="72" t="s">
        <v>3176</v>
      </c>
      <c r="W777" s="68"/>
      <c r="X777" s="68"/>
      <c r="Y777" s="74" t="s">
        <v>3891</v>
      </c>
      <c r="Z777" s="68"/>
    </row>
    <row r="778" spans="1:26" x14ac:dyDescent="0.25">
      <c r="A778" s="66" t="s">
        <v>234</v>
      </c>
      <c r="B778" s="66" t="s">
        <v>245</v>
      </c>
      <c r="C778" s="78"/>
      <c r="D778" s="79"/>
      <c r="E778" s="80"/>
      <c r="F778" s="81"/>
      <c r="G778" s="78"/>
      <c r="H778" s="77"/>
      <c r="I778" s="82"/>
      <c r="J778" s="82"/>
      <c r="K778" s="36"/>
      <c r="L778" s="85"/>
      <c r="M778" s="85"/>
      <c r="N778" s="84"/>
      <c r="O778" s="68" t="s">
        <v>251</v>
      </c>
      <c r="P778" s="70">
        <v>42395.854351851849</v>
      </c>
      <c r="Q778" s="68" t="s">
        <v>1997</v>
      </c>
      <c r="R778" s="68"/>
      <c r="S778" s="68"/>
      <c r="T778" s="68"/>
      <c r="U778" s="70">
        <v>42395.854351851849</v>
      </c>
      <c r="V778" s="72" t="s">
        <v>3177</v>
      </c>
      <c r="W778" s="68"/>
      <c r="X778" s="68"/>
      <c r="Y778" s="74" t="s">
        <v>3892</v>
      </c>
      <c r="Z778" s="74" t="s">
        <v>3937</v>
      </c>
    </row>
    <row r="779" spans="1:26" x14ac:dyDescent="0.25">
      <c r="A779" s="66" t="s">
        <v>220</v>
      </c>
      <c r="B779" s="66" t="s">
        <v>245</v>
      </c>
      <c r="C779" s="78"/>
      <c r="D779" s="79"/>
      <c r="E779" s="80"/>
      <c r="F779" s="81"/>
      <c r="G779" s="78"/>
      <c r="H779" s="77"/>
      <c r="I779" s="82"/>
      <c r="J779" s="82"/>
      <c r="K779" s="36"/>
      <c r="L779" s="85"/>
      <c r="M779" s="85"/>
      <c r="N779" s="84"/>
      <c r="O779" s="68" t="s">
        <v>250</v>
      </c>
      <c r="P779" s="70">
        <v>42395.805069444446</v>
      </c>
      <c r="Q779" s="68" t="s">
        <v>283</v>
      </c>
      <c r="R779" s="72" t="s">
        <v>327</v>
      </c>
      <c r="S779" s="68" t="s">
        <v>354</v>
      </c>
      <c r="T779" s="68" t="s">
        <v>371</v>
      </c>
      <c r="U779" s="70">
        <v>42395.805069444446</v>
      </c>
      <c r="V779" s="72" t="s">
        <v>411</v>
      </c>
      <c r="W779" s="68"/>
      <c r="X779" s="68"/>
      <c r="Y779" s="74" t="s">
        <v>479</v>
      </c>
      <c r="Z779" s="68"/>
    </row>
    <row r="780" spans="1:26" x14ac:dyDescent="0.25">
      <c r="A780" s="66" t="s">
        <v>220</v>
      </c>
      <c r="B780" s="66" t="s">
        <v>245</v>
      </c>
      <c r="C780" s="78"/>
      <c r="D780" s="79"/>
      <c r="E780" s="80"/>
      <c r="F780" s="81"/>
      <c r="G780" s="78"/>
      <c r="H780" s="77"/>
      <c r="I780" s="82"/>
      <c r="J780" s="82"/>
      <c r="K780" s="36"/>
      <c r="L780" s="85"/>
      <c r="M780" s="85"/>
      <c r="N780" s="84"/>
      <c r="O780" s="68" t="s">
        <v>250</v>
      </c>
      <c r="P780" s="70">
        <v>42396.645046296297</v>
      </c>
      <c r="Q780" s="68" t="s">
        <v>1858</v>
      </c>
      <c r="R780" s="68"/>
      <c r="S780" s="68"/>
      <c r="T780" s="68"/>
      <c r="U780" s="70">
        <v>42396.645046296297</v>
      </c>
      <c r="V780" s="72" t="s">
        <v>3022</v>
      </c>
      <c r="W780" s="68"/>
      <c r="X780" s="68"/>
      <c r="Y780" s="74" t="s">
        <v>3738</v>
      </c>
      <c r="Z780" s="68"/>
    </row>
    <row r="781" spans="1:26" x14ac:dyDescent="0.25">
      <c r="A781" s="66" t="s">
        <v>245</v>
      </c>
      <c r="B781" s="66" t="s">
        <v>245</v>
      </c>
      <c r="C781" s="78"/>
      <c r="D781" s="79"/>
      <c r="E781" s="80"/>
      <c r="F781" s="81"/>
      <c r="G781" s="78"/>
      <c r="H781" s="77"/>
      <c r="I781" s="82"/>
      <c r="J781" s="82"/>
      <c r="K781" s="36"/>
      <c r="L781" s="85"/>
      <c r="M781" s="85"/>
      <c r="N781" s="84"/>
      <c r="O781" s="68" t="s">
        <v>179</v>
      </c>
      <c r="P781" s="70">
        <v>42388.676423611112</v>
      </c>
      <c r="Q781" s="68" t="s">
        <v>1998</v>
      </c>
      <c r="R781" s="72" t="s">
        <v>2307</v>
      </c>
      <c r="S781" s="68" t="s">
        <v>354</v>
      </c>
      <c r="T781" s="68" t="s">
        <v>2522</v>
      </c>
      <c r="U781" s="70">
        <v>42388.676423611112</v>
      </c>
      <c r="V781" s="72" t="s">
        <v>3178</v>
      </c>
      <c r="W781" s="68"/>
      <c r="X781" s="68"/>
      <c r="Y781" s="74" t="s">
        <v>3893</v>
      </c>
      <c r="Z781" s="68"/>
    </row>
    <row r="782" spans="1:26" x14ac:dyDescent="0.25">
      <c r="A782" s="66" t="s">
        <v>245</v>
      </c>
      <c r="B782" s="66" t="s">
        <v>245</v>
      </c>
      <c r="C782" s="78"/>
      <c r="D782" s="79"/>
      <c r="E782" s="80"/>
      <c r="F782" s="81"/>
      <c r="G782" s="78"/>
      <c r="H782" s="77"/>
      <c r="I782" s="82"/>
      <c r="J782" s="82"/>
      <c r="K782" s="36"/>
      <c r="L782" s="85"/>
      <c r="M782" s="85"/>
      <c r="N782" s="84"/>
      <c r="O782" s="68" t="s">
        <v>179</v>
      </c>
      <c r="P782" s="70">
        <v>42388.757256944446</v>
      </c>
      <c r="Q782" s="68" t="s">
        <v>1999</v>
      </c>
      <c r="R782" s="68"/>
      <c r="S782" s="68"/>
      <c r="T782" s="68" t="s">
        <v>2448</v>
      </c>
      <c r="U782" s="70">
        <v>42388.757256944446</v>
      </c>
      <c r="V782" s="72" t="s">
        <v>3179</v>
      </c>
      <c r="W782" s="68"/>
      <c r="X782" s="68"/>
      <c r="Y782" s="74" t="s">
        <v>3894</v>
      </c>
      <c r="Z782" s="68"/>
    </row>
    <row r="783" spans="1:26" x14ac:dyDescent="0.25">
      <c r="A783" s="66" t="s">
        <v>245</v>
      </c>
      <c r="B783" s="66" t="s">
        <v>245</v>
      </c>
      <c r="C783" s="78"/>
      <c r="D783" s="79"/>
      <c r="E783" s="80"/>
      <c r="F783" s="81"/>
      <c r="G783" s="78"/>
      <c r="H783" s="77"/>
      <c r="I783" s="82"/>
      <c r="J783" s="82"/>
      <c r="K783" s="36"/>
      <c r="L783" s="85"/>
      <c r="M783" s="85"/>
      <c r="N783" s="84"/>
      <c r="O783" s="68" t="s">
        <v>179</v>
      </c>
      <c r="P783" s="70">
        <v>42388.83425925926</v>
      </c>
      <c r="Q783" s="68" t="s">
        <v>2000</v>
      </c>
      <c r="R783" s="72" t="s">
        <v>2096</v>
      </c>
      <c r="S783" s="68" t="s">
        <v>354</v>
      </c>
      <c r="T783" s="68" t="s">
        <v>2448</v>
      </c>
      <c r="U783" s="70">
        <v>42388.83425925926</v>
      </c>
      <c r="V783" s="72" t="s">
        <v>3180</v>
      </c>
      <c r="W783" s="68"/>
      <c r="X783" s="68"/>
      <c r="Y783" s="74" t="s">
        <v>3895</v>
      </c>
      <c r="Z783" s="68"/>
    </row>
    <row r="784" spans="1:26" x14ac:dyDescent="0.25">
      <c r="A784" s="66" t="s">
        <v>245</v>
      </c>
      <c r="B784" s="66" t="s">
        <v>234</v>
      </c>
      <c r="C784" s="78"/>
      <c r="D784" s="79"/>
      <c r="E784" s="80"/>
      <c r="F784" s="81"/>
      <c r="G784" s="78"/>
      <c r="H784" s="77"/>
      <c r="I784" s="82"/>
      <c r="J784" s="82"/>
      <c r="K784" s="36"/>
      <c r="L784" s="85"/>
      <c r="M784" s="85"/>
      <c r="N784" s="84"/>
      <c r="O784" s="68" t="s">
        <v>250</v>
      </c>
      <c r="P784" s="70">
        <v>42388.921909722223</v>
      </c>
      <c r="Q784" s="68" t="s">
        <v>2001</v>
      </c>
      <c r="R784" s="72" t="s">
        <v>2326</v>
      </c>
      <c r="S784" s="68" t="s">
        <v>2354</v>
      </c>
      <c r="T784" s="68"/>
      <c r="U784" s="70">
        <v>42388.921909722223</v>
      </c>
      <c r="V784" s="72" t="s">
        <v>3181</v>
      </c>
      <c r="W784" s="68"/>
      <c r="X784" s="68"/>
      <c r="Y784" s="74" t="s">
        <v>3896</v>
      </c>
      <c r="Z784" s="68"/>
    </row>
    <row r="785" spans="1:26" x14ac:dyDescent="0.25">
      <c r="A785" s="66" t="s">
        <v>245</v>
      </c>
      <c r="B785" s="66" t="s">
        <v>245</v>
      </c>
      <c r="C785" s="78"/>
      <c r="D785" s="79"/>
      <c r="E785" s="80"/>
      <c r="F785" s="81"/>
      <c r="G785" s="78"/>
      <c r="H785" s="77"/>
      <c r="I785" s="82"/>
      <c r="J785" s="82"/>
      <c r="K785" s="36"/>
      <c r="L785" s="85"/>
      <c r="M785" s="85"/>
      <c r="N785" s="84"/>
      <c r="O785" s="68" t="s">
        <v>179</v>
      </c>
      <c r="P785" s="70">
        <v>42388.938032407408</v>
      </c>
      <c r="Q785" s="68" t="s">
        <v>2002</v>
      </c>
      <c r="R785" s="72" t="s">
        <v>2327</v>
      </c>
      <c r="S785" s="68" t="s">
        <v>354</v>
      </c>
      <c r="T785" s="68"/>
      <c r="U785" s="70">
        <v>42388.938032407408</v>
      </c>
      <c r="V785" s="72" t="s">
        <v>3182</v>
      </c>
      <c r="W785" s="68"/>
      <c r="X785" s="68"/>
      <c r="Y785" s="74" t="s">
        <v>3897</v>
      </c>
      <c r="Z785" s="68"/>
    </row>
    <row r="786" spans="1:26" x14ac:dyDescent="0.25">
      <c r="A786" s="66" t="s">
        <v>245</v>
      </c>
      <c r="B786" s="66" t="s">
        <v>245</v>
      </c>
      <c r="C786" s="78"/>
      <c r="D786" s="79"/>
      <c r="E786" s="80"/>
      <c r="F786" s="81"/>
      <c r="G786" s="78"/>
      <c r="H786" s="77"/>
      <c r="I786" s="82"/>
      <c r="J786" s="82"/>
      <c r="K786" s="36"/>
      <c r="L786" s="85"/>
      <c r="M786" s="85"/>
      <c r="N786" s="84"/>
      <c r="O786" s="68" t="s">
        <v>179</v>
      </c>
      <c r="P786" s="70">
        <v>42389.010706018518</v>
      </c>
      <c r="Q786" s="68" t="s">
        <v>2003</v>
      </c>
      <c r="R786" s="68"/>
      <c r="S786" s="68"/>
      <c r="T786" s="68" t="s">
        <v>2448</v>
      </c>
      <c r="U786" s="70">
        <v>42389.010706018518</v>
      </c>
      <c r="V786" s="72" t="s">
        <v>3183</v>
      </c>
      <c r="W786" s="68"/>
      <c r="X786" s="68"/>
      <c r="Y786" s="74" t="s">
        <v>3898</v>
      </c>
      <c r="Z786" s="68"/>
    </row>
    <row r="787" spans="1:26" x14ac:dyDescent="0.25">
      <c r="A787" s="66" t="s">
        <v>245</v>
      </c>
      <c r="B787" s="66" t="s">
        <v>245</v>
      </c>
      <c r="C787" s="78"/>
      <c r="D787" s="79"/>
      <c r="E787" s="80"/>
      <c r="F787" s="81"/>
      <c r="G787" s="78"/>
      <c r="H787" s="77"/>
      <c r="I787" s="82"/>
      <c r="J787" s="82"/>
      <c r="K787" s="36"/>
      <c r="L787" s="85"/>
      <c r="M787" s="85"/>
      <c r="N787" s="84"/>
      <c r="O787" s="68" t="s">
        <v>179</v>
      </c>
      <c r="P787" s="70">
        <v>42389.625381944446</v>
      </c>
      <c r="Q787" s="68" t="s">
        <v>2004</v>
      </c>
      <c r="R787" s="72" t="s">
        <v>2328</v>
      </c>
      <c r="S787" s="68" t="s">
        <v>354</v>
      </c>
      <c r="T787" s="68"/>
      <c r="U787" s="70">
        <v>42389.625381944446</v>
      </c>
      <c r="V787" s="72" t="s">
        <v>3184</v>
      </c>
      <c r="W787" s="68"/>
      <c r="X787" s="68"/>
      <c r="Y787" s="74" t="s">
        <v>3899</v>
      </c>
      <c r="Z787" s="68"/>
    </row>
    <row r="788" spans="1:26" x14ac:dyDescent="0.25">
      <c r="A788" s="66" t="s">
        <v>245</v>
      </c>
      <c r="B788" s="66" t="s">
        <v>220</v>
      </c>
      <c r="C788" s="78"/>
      <c r="D788" s="79"/>
      <c r="E788" s="80"/>
      <c r="F788" s="81"/>
      <c r="G788" s="78"/>
      <c r="H788" s="77"/>
      <c r="I788" s="82"/>
      <c r="J788" s="82"/>
      <c r="K788" s="36"/>
      <c r="L788" s="85"/>
      <c r="M788" s="85"/>
      <c r="N788" s="84"/>
      <c r="O788" s="68" t="s">
        <v>250</v>
      </c>
      <c r="P788" s="70">
        <v>42389.625497685185</v>
      </c>
      <c r="Q788" s="68" t="s">
        <v>1632</v>
      </c>
      <c r="R788" s="72" t="s">
        <v>2202</v>
      </c>
      <c r="S788" s="68" t="s">
        <v>344</v>
      </c>
      <c r="T788" s="68"/>
      <c r="U788" s="70">
        <v>42389.625497685185</v>
      </c>
      <c r="V788" s="72" t="s">
        <v>3185</v>
      </c>
      <c r="W788" s="68"/>
      <c r="X788" s="68"/>
      <c r="Y788" s="74" t="s">
        <v>3900</v>
      </c>
      <c r="Z788" s="68"/>
    </row>
    <row r="789" spans="1:26" x14ac:dyDescent="0.25">
      <c r="A789" s="66" t="s">
        <v>245</v>
      </c>
      <c r="B789" s="66" t="s">
        <v>245</v>
      </c>
      <c r="C789" s="78"/>
      <c r="D789" s="79"/>
      <c r="E789" s="80"/>
      <c r="F789" s="81"/>
      <c r="G789" s="78"/>
      <c r="H789" s="77"/>
      <c r="I789" s="82"/>
      <c r="J789" s="82"/>
      <c r="K789" s="36"/>
      <c r="L789" s="85"/>
      <c r="M789" s="85"/>
      <c r="N789" s="84"/>
      <c r="O789" s="68" t="s">
        <v>179</v>
      </c>
      <c r="P789" s="70">
        <v>42389.729629629626</v>
      </c>
      <c r="Q789" s="68" t="s">
        <v>2005</v>
      </c>
      <c r="R789" s="72" t="s">
        <v>2329</v>
      </c>
      <c r="S789" s="68" t="s">
        <v>354</v>
      </c>
      <c r="T789" s="68"/>
      <c r="U789" s="70">
        <v>42389.729629629626</v>
      </c>
      <c r="V789" s="72" t="s">
        <v>3186</v>
      </c>
      <c r="W789" s="68"/>
      <c r="X789" s="68"/>
      <c r="Y789" s="74" t="s">
        <v>3901</v>
      </c>
      <c r="Z789" s="68"/>
    </row>
    <row r="790" spans="1:26" x14ac:dyDescent="0.25">
      <c r="A790" s="66" t="s">
        <v>245</v>
      </c>
      <c r="B790" s="66" t="s">
        <v>245</v>
      </c>
      <c r="C790" s="78"/>
      <c r="D790" s="79"/>
      <c r="E790" s="80"/>
      <c r="F790" s="81"/>
      <c r="G790" s="78"/>
      <c r="H790" s="77"/>
      <c r="I790" s="82"/>
      <c r="J790" s="82"/>
      <c r="K790" s="36"/>
      <c r="L790" s="85"/>
      <c r="M790" s="85"/>
      <c r="N790" s="84"/>
      <c r="O790" s="68" t="s">
        <v>179</v>
      </c>
      <c r="P790" s="70">
        <v>42389.750787037039</v>
      </c>
      <c r="Q790" s="68" t="s">
        <v>2006</v>
      </c>
      <c r="R790" s="72" t="s">
        <v>2270</v>
      </c>
      <c r="S790" s="68" t="s">
        <v>354</v>
      </c>
      <c r="T790" s="68"/>
      <c r="U790" s="70">
        <v>42389.750787037039</v>
      </c>
      <c r="V790" s="72" t="s">
        <v>3187</v>
      </c>
      <c r="W790" s="68"/>
      <c r="X790" s="68"/>
      <c r="Y790" s="74" t="s">
        <v>3902</v>
      </c>
      <c r="Z790" s="68"/>
    </row>
    <row r="791" spans="1:26" x14ac:dyDescent="0.25">
      <c r="A791" s="66" t="s">
        <v>245</v>
      </c>
      <c r="B791" s="66" t="s">
        <v>234</v>
      </c>
      <c r="C791" s="78"/>
      <c r="D791" s="79"/>
      <c r="E791" s="80"/>
      <c r="F791" s="81"/>
      <c r="G791" s="78"/>
      <c r="H791" s="77"/>
      <c r="I791" s="82"/>
      <c r="J791" s="82"/>
      <c r="K791" s="36"/>
      <c r="L791" s="85"/>
      <c r="M791" s="85"/>
      <c r="N791" s="84"/>
      <c r="O791" s="68" t="s">
        <v>250</v>
      </c>
      <c r="P791" s="70">
        <v>42389.86546296296</v>
      </c>
      <c r="Q791" s="68" t="s">
        <v>2007</v>
      </c>
      <c r="R791" s="68"/>
      <c r="S791" s="68"/>
      <c r="T791" s="68" t="s">
        <v>2542</v>
      </c>
      <c r="U791" s="70">
        <v>42389.86546296296</v>
      </c>
      <c r="V791" s="72" t="s">
        <v>3188</v>
      </c>
      <c r="W791" s="68"/>
      <c r="X791" s="68"/>
      <c r="Y791" s="74" t="s">
        <v>3903</v>
      </c>
      <c r="Z791" s="68"/>
    </row>
    <row r="792" spans="1:26" x14ac:dyDescent="0.25">
      <c r="A792" s="66" t="s">
        <v>245</v>
      </c>
      <c r="B792" s="66" t="s">
        <v>245</v>
      </c>
      <c r="C792" s="78"/>
      <c r="D792" s="79"/>
      <c r="E792" s="80"/>
      <c r="F792" s="81"/>
      <c r="G792" s="78"/>
      <c r="H792" s="77"/>
      <c r="I792" s="82"/>
      <c r="J792" s="82"/>
      <c r="K792" s="36"/>
      <c r="L792" s="85"/>
      <c r="M792" s="85"/>
      <c r="N792" s="84"/>
      <c r="O792" s="68" t="s">
        <v>179</v>
      </c>
      <c r="P792" s="70">
        <v>42389.878750000003</v>
      </c>
      <c r="Q792" s="68" t="s">
        <v>2008</v>
      </c>
      <c r="R792" s="72" t="s">
        <v>2330</v>
      </c>
      <c r="S792" s="68" t="s">
        <v>354</v>
      </c>
      <c r="T792" s="68"/>
      <c r="U792" s="70">
        <v>42389.878750000003</v>
      </c>
      <c r="V792" s="72" t="s">
        <v>3189</v>
      </c>
      <c r="W792" s="68"/>
      <c r="X792" s="68"/>
      <c r="Y792" s="74" t="s">
        <v>3904</v>
      </c>
      <c r="Z792" s="68"/>
    </row>
    <row r="793" spans="1:26" x14ac:dyDescent="0.25">
      <c r="A793" s="66" t="s">
        <v>245</v>
      </c>
      <c r="B793" s="66" t="s">
        <v>245</v>
      </c>
      <c r="C793" s="78"/>
      <c r="D793" s="79"/>
      <c r="E793" s="80"/>
      <c r="F793" s="81"/>
      <c r="G793" s="78"/>
      <c r="H793" s="77"/>
      <c r="I793" s="82"/>
      <c r="J793" s="82"/>
      <c r="K793" s="36"/>
      <c r="L793" s="85"/>
      <c r="M793" s="85"/>
      <c r="N793" s="84"/>
      <c r="O793" s="68" t="s">
        <v>179</v>
      </c>
      <c r="P793" s="70">
        <v>42389.91741898148</v>
      </c>
      <c r="Q793" s="68" t="s">
        <v>2009</v>
      </c>
      <c r="R793" s="68"/>
      <c r="S793" s="68"/>
      <c r="T793" s="68" t="s">
        <v>2482</v>
      </c>
      <c r="U793" s="70">
        <v>42389.91741898148</v>
      </c>
      <c r="V793" s="72" t="s">
        <v>3190</v>
      </c>
      <c r="W793" s="68"/>
      <c r="X793" s="68"/>
      <c r="Y793" s="74" t="s">
        <v>3905</v>
      </c>
      <c r="Z793" s="68"/>
    </row>
    <row r="794" spans="1:26" x14ac:dyDescent="0.25">
      <c r="A794" s="66" t="s">
        <v>245</v>
      </c>
      <c r="B794" s="66" t="s">
        <v>245</v>
      </c>
      <c r="C794" s="78"/>
      <c r="D794" s="79"/>
      <c r="E794" s="80"/>
      <c r="F794" s="81"/>
      <c r="G794" s="78"/>
      <c r="H794" s="77"/>
      <c r="I794" s="82"/>
      <c r="J794" s="82"/>
      <c r="K794" s="36"/>
      <c r="L794" s="85"/>
      <c r="M794" s="85"/>
      <c r="N794" s="84"/>
      <c r="O794" s="68" t="s">
        <v>179</v>
      </c>
      <c r="P794" s="70">
        <v>42390.010740740741</v>
      </c>
      <c r="Q794" s="68" t="s">
        <v>2010</v>
      </c>
      <c r="R794" s="68"/>
      <c r="S794" s="68"/>
      <c r="T794" s="68" t="s">
        <v>2522</v>
      </c>
      <c r="U794" s="70">
        <v>42390.010740740741</v>
      </c>
      <c r="V794" s="72" t="s">
        <v>3191</v>
      </c>
      <c r="W794" s="68"/>
      <c r="X794" s="68"/>
      <c r="Y794" s="74" t="s">
        <v>3906</v>
      </c>
      <c r="Z794" s="68"/>
    </row>
    <row r="795" spans="1:26" x14ac:dyDescent="0.25">
      <c r="A795" s="66" t="s">
        <v>245</v>
      </c>
      <c r="B795" s="66" t="s">
        <v>245</v>
      </c>
      <c r="C795" s="78"/>
      <c r="D795" s="79"/>
      <c r="E795" s="80"/>
      <c r="F795" s="81"/>
      <c r="G795" s="78"/>
      <c r="H795" s="77"/>
      <c r="I795" s="82"/>
      <c r="J795" s="82"/>
      <c r="K795" s="36"/>
      <c r="L795" s="85"/>
      <c r="M795" s="85"/>
      <c r="N795" s="84"/>
      <c r="O795" s="68" t="s">
        <v>179</v>
      </c>
      <c r="P795" s="70">
        <v>42390.034953703704</v>
      </c>
      <c r="Q795" s="68" t="s">
        <v>2011</v>
      </c>
      <c r="R795" s="72" t="s">
        <v>2134</v>
      </c>
      <c r="S795" s="68" t="s">
        <v>354</v>
      </c>
      <c r="T795" s="68"/>
      <c r="U795" s="70">
        <v>42390.034953703704</v>
      </c>
      <c r="V795" s="72" t="s">
        <v>3192</v>
      </c>
      <c r="W795" s="68"/>
      <c r="X795" s="68"/>
      <c r="Y795" s="74" t="s">
        <v>3907</v>
      </c>
      <c r="Z795" s="68"/>
    </row>
    <row r="796" spans="1:26" x14ac:dyDescent="0.25">
      <c r="A796" s="66" t="s">
        <v>245</v>
      </c>
      <c r="B796" s="66" t="s">
        <v>245</v>
      </c>
      <c r="C796" s="78"/>
      <c r="D796" s="79"/>
      <c r="E796" s="80"/>
      <c r="F796" s="81"/>
      <c r="G796" s="78"/>
      <c r="H796" s="77"/>
      <c r="I796" s="82"/>
      <c r="J796" s="82"/>
      <c r="K796" s="36"/>
      <c r="L796" s="85"/>
      <c r="M796" s="85"/>
      <c r="N796" s="84"/>
      <c r="O796" s="68" t="s">
        <v>179</v>
      </c>
      <c r="P796" s="70">
        <v>42390.709120370368</v>
      </c>
      <c r="Q796" s="68" t="s">
        <v>2012</v>
      </c>
      <c r="R796" s="72" t="s">
        <v>2281</v>
      </c>
      <c r="S796" s="68" t="s">
        <v>354</v>
      </c>
      <c r="T796" s="68" t="s">
        <v>2521</v>
      </c>
      <c r="U796" s="70">
        <v>42390.709120370368</v>
      </c>
      <c r="V796" s="72" t="s">
        <v>3193</v>
      </c>
      <c r="W796" s="68"/>
      <c r="X796" s="68"/>
      <c r="Y796" s="74" t="s">
        <v>3908</v>
      </c>
      <c r="Z796" s="68"/>
    </row>
    <row r="797" spans="1:26" x14ac:dyDescent="0.25">
      <c r="A797" s="66" t="s">
        <v>245</v>
      </c>
      <c r="B797" s="66" t="s">
        <v>245</v>
      </c>
      <c r="C797" s="78"/>
      <c r="D797" s="79"/>
      <c r="E797" s="80"/>
      <c r="F797" s="81"/>
      <c r="G797" s="78"/>
      <c r="H797" s="77"/>
      <c r="I797" s="82"/>
      <c r="J797" s="82"/>
      <c r="K797" s="36"/>
      <c r="L797" s="85"/>
      <c r="M797" s="85"/>
      <c r="N797" s="84"/>
      <c r="O797" s="68" t="s">
        <v>179</v>
      </c>
      <c r="P797" s="70">
        <v>42390.7734837963</v>
      </c>
      <c r="Q797" s="68" t="s">
        <v>2013</v>
      </c>
      <c r="R797" s="72" t="s">
        <v>2331</v>
      </c>
      <c r="S797" s="68" t="s">
        <v>2354</v>
      </c>
      <c r="T797" s="68"/>
      <c r="U797" s="70">
        <v>42390.7734837963</v>
      </c>
      <c r="V797" s="72" t="s">
        <v>3194</v>
      </c>
      <c r="W797" s="68"/>
      <c r="X797" s="68"/>
      <c r="Y797" s="74" t="s">
        <v>3909</v>
      </c>
      <c r="Z797" s="68"/>
    </row>
    <row r="798" spans="1:26" x14ac:dyDescent="0.25">
      <c r="A798" s="66" t="s">
        <v>245</v>
      </c>
      <c r="B798" s="66" t="s">
        <v>245</v>
      </c>
      <c r="C798" s="78"/>
      <c r="D798" s="79"/>
      <c r="E798" s="80"/>
      <c r="F798" s="81"/>
      <c r="G798" s="78"/>
      <c r="H798" s="77"/>
      <c r="I798" s="82"/>
      <c r="J798" s="82"/>
      <c r="K798" s="36"/>
      <c r="L798" s="85"/>
      <c r="M798" s="85"/>
      <c r="N798" s="84"/>
      <c r="O798" s="68" t="s">
        <v>179</v>
      </c>
      <c r="P798" s="70">
        <v>42390.799085648148</v>
      </c>
      <c r="Q798" s="68" t="s">
        <v>2014</v>
      </c>
      <c r="R798" s="72" t="s">
        <v>2332</v>
      </c>
      <c r="S798" s="68" t="s">
        <v>2442</v>
      </c>
      <c r="T798" s="68"/>
      <c r="U798" s="70">
        <v>42390.799085648148</v>
      </c>
      <c r="V798" s="72" t="s">
        <v>3195</v>
      </c>
      <c r="W798" s="68"/>
      <c r="X798" s="68"/>
      <c r="Y798" s="74" t="s">
        <v>3910</v>
      </c>
      <c r="Z798" s="68"/>
    </row>
    <row r="799" spans="1:26" x14ac:dyDescent="0.25">
      <c r="A799" s="66" t="s">
        <v>245</v>
      </c>
      <c r="B799" s="66" t="s">
        <v>220</v>
      </c>
      <c r="C799" s="78"/>
      <c r="D799" s="79"/>
      <c r="E799" s="80"/>
      <c r="F799" s="81"/>
      <c r="G799" s="78"/>
      <c r="H799" s="77"/>
      <c r="I799" s="82"/>
      <c r="J799" s="82"/>
      <c r="K799" s="36"/>
      <c r="L799" s="85"/>
      <c r="M799" s="85"/>
      <c r="N799" s="84"/>
      <c r="O799" s="68" t="s">
        <v>250</v>
      </c>
      <c r="P799" s="70">
        <v>42390.914398148147</v>
      </c>
      <c r="Q799" s="68" t="s">
        <v>2015</v>
      </c>
      <c r="R799" s="72" t="s">
        <v>2333</v>
      </c>
      <c r="S799" s="68" t="s">
        <v>2354</v>
      </c>
      <c r="T799" s="68"/>
      <c r="U799" s="70">
        <v>42390.914398148147</v>
      </c>
      <c r="V799" s="72" t="s">
        <v>3196</v>
      </c>
      <c r="W799" s="68"/>
      <c r="X799" s="68"/>
      <c r="Y799" s="74" t="s">
        <v>3911</v>
      </c>
      <c r="Z799" s="68"/>
    </row>
    <row r="800" spans="1:26" x14ac:dyDescent="0.25">
      <c r="A800" s="66" t="s">
        <v>245</v>
      </c>
      <c r="B800" s="66" t="s">
        <v>245</v>
      </c>
      <c r="C800" s="78"/>
      <c r="D800" s="79"/>
      <c r="E800" s="80"/>
      <c r="F800" s="81"/>
      <c r="G800" s="78"/>
      <c r="H800" s="77"/>
      <c r="I800" s="82"/>
      <c r="J800" s="82"/>
      <c r="K800" s="36"/>
      <c r="L800" s="85"/>
      <c r="M800" s="85"/>
      <c r="N800" s="84"/>
      <c r="O800" s="68" t="s">
        <v>179</v>
      </c>
      <c r="P800" s="70">
        <v>42391.00372685185</v>
      </c>
      <c r="Q800" s="68" t="s">
        <v>2016</v>
      </c>
      <c r="R800" s="72" t="s">
        <v>2281</v>
      </c>
      <c r="S800" s="68" t="s">
        <v>354</v>
      </c>
      <c r="T800" s="68" t="s">
        <v>2521</v>
      </c>
      <c r="U800" s="70">
        <v>42391.00372685185</v>
      </c>
      <c r="V800" s="72" t="s">
        <v>3197</v>
      </c>
      <c r="W800" s="68"/>
      <c r="X800" s="68"/>
      <c r="Y800" s="74" t="s">
        <v>3912</v>
      </c>
      <c r="Z800" s="68"/>
    </row>
    <row r="801" spans="1:26" x14ac:dyDescent="0.25">
      <c r="A801" s="66" t="s">
        <v>245</v>
      </c>
      <c r="B801" s="66" t="s">
        <v>245</v>
      </c>
      <c r="C801" s="78"/>
      <c r="D801" s="79"/>
      <c r="E801" s="80"/>
      <c r="F801" s="81"/>
      <c r="G801" s="78"/>
      <c r="H801" s="77"/>
      <c r="I801" s="82"/>
      <c r="J801" s="82"/>
      <c r="K801" s="36"/>
      <c r="L801" s="85"/>
      <c r="M801" s="85"/>
      <c r="N801" s="84"/>
      <c r="O801" s="68" t="s">
        <v>179</v>
      </c>
      <c r="P801" s="70">
        <v>42391.670266203706</v>
      </c>
      <c r="Q801" s="68" t="s">
        <v>2017</v>
      </c>
      <c r="R801" s="72" t="s">
        <v>2282</v>
      </c>
      <c r="S801" s="68" t="s">
        <v>354</v>
      </c>
      <c r="T801" s="68" t="s">
        <v>2521</v>
      </c>
      <c r="U801" s="70">
        <v>42391.670266203706</v>
      </c>
      <c r="V801" s="72" t="s">
        <v>3198</v>
      </c>
      <c r="W801" s="68"/>
      <c r="X801" s="68"/>
      <c r="Y801" s="74" t="s">
        <v>3913</v>
      </c>
      <c r="Z801" s="68"/>
    </row>
    <row r="802" spans="1:26" x14ac:dyDescent="0.25">
      <c r="A802" s="66" t="s">
        <v>245</v>
      </c>
      <c r="B802" s="66" t="s">
        <v>245</v>
      </c>
      <c r="C802" s="78"/>
      <c r="D802" s="79"/>
      <c r="E802" s="80"/>
      <c r="F802" s="81"/>
      <c r="G802" s="78"/>
      <c r="H802" s="77"/>
      <c r="I802" s="82"/>
      <c r="J802" s="82"/>
      <c r="K802" s="36"/>
      <c r="L802" s="85"/>
      <c r="M802" s="85"/>
      <c r="N802" s="84"/>
      <c r="O802" s="68" t="s">
        <v>179</v>
      </c>
      <c r="P802" s="70">
        <v>42391.743321759262</v>
      </c>
      <c r="Q802" s="68" t="s">
        <v>2018</v>
      </c>
      <c r="R802" s="68" t="s">
        <v>2176</v>
      </c>
      <c r="S802" s="68" t="s">
        <v>2391</v>
      </c>
      <c r="T802" s="68"/>
      <c r="U802" s="70">
        <v>42391.743321759262</v>
      </c>
      <c r="V802" s="72" t="s">
        <v>3199</v>
      </c>
      <c r="W802" s="68"/>
      <c r="X802" s="68"/>
      <c r="Y802" s="74" t="s">
        <v>3914</v>
      </c>
      <c r="Z802" s="68"/>
    </row>
    <row r="803" spans="1:26" x14ac:dyDescent="0.25">
      <c r="A803" s="66" t="s">
        <v>245</v>
      </c>
      <c r="B803" s="66" t="s">
        <v>234</v>
      </c>
      <c r="C803" s="78"/>
      <c r="D803" s="79"/>
      <c r="E803" s="80"/>
      <c r="F803" s="81"/>
      <c r="G803" s="78"/>
      <c r="H803" s="77"/>
      <c r="I803" s="82"/>
      <c r="J803" s="82"/>
      <c r="K803" s="36"/>
      <c r="L803" s="85"/>
      <c r="M803" s="85"/>
      <c r="N803" s="84"/>
      <c r="O803" s="68" t="s">
        <v>251</v>
      </c>
      <c r="P803" s="70">
        <v>42391.806180555555</v>
      </c>
      <c r="Q803" s="68" t="s">
        <v>2019</v>
      </c>
      <c r="R803" s="68"/>
      <c r="S803" s="68"/>
      <c r="T803" s="68" t="s">
        <v>2522</v>
      </c>
      <c r="U803" s="70">
        <v>42391.806180555555</v>
      </c>
      <c r="V803" s="72" t="s">
        <v>3200</v>
      </c>
      <c r="W803" s="68"/>
      <c r="X803" s="68"/>
      <c r="Y803" s="74" t="s">
        <v>3915</v>
      </c>
      <c r="Z803" s="74" t="s">
        <v>3891</v>
      </c>
    </row>
    <row r="804" spans="1:26" x14ac:dyDescent="0.25">
      <c r="A804" s="66" t="s">
        <v>245</v>
      </c>
      <c r="B804" s="66" t="s">
        <v>245</v>
      </c>
      <c r="C804" s="78"/>
      <c r="D804" s="79"/>
      <c r="E804" s="80"/>
      <c r="F804" s="81"/>
      <c r="G804" s="78"/>
      <c r="H804" s="77"/>
      <c r="I804" s="82"/>
      <c r="J804" s="82"/>
      <c r="K804" s="36"/>
      <c r="L804" s="85"/>
      <c r="M804" s="85"/>
      <c r="N804" s="84"/>
      <c r="O804" s="68" t="s">
        <v>179</v>
      </c>
      <c r="P804" s="70">
        <v>42391.812939814816</v>
      </c>
      <c r="Q804" s="68" t="s">
        <v>2020</v>
      </c>
      <c r="R804" s="72" t="s">
        <v>2329</v>
      </c>
      <c r="S804" s="68" t="s">
        <v>354</v>
      </c>
      <c r="T804" s="68"/>
      <c r="U804" s="70">
        <v>42391.812939814816</v>
      </c>
      <c r="V804" s="72" t="s">
        <v>3201</v>
      </c>
      <c r="W804" s="68"/>
      <c r="X804" s="68"/>
      <c r="Y804" s="74" t="s">
        <v>3916</v>
      </c>
      <c r="Z804" s="68"/>
    </row>
    <row r="805" spans="1:26" x14ac:dyDescent="0.25">
      <c r="A805" s="66" t="s">
        <v>245</v>
      </c>
      <c r="B805" s="66" t="s">
        <v>245</v>
      </c>
      <c r="C805" s="78"/>
      <c r="D805" s="79"/>
      <c r="E805" s="80"/>
      <c r="F805" s="81"/>
      <c r="G805" s="78"/>
      <c r="H805" s="77"/>
      <c r="I805" s="82"/>
      <c r="J805" s="82"/>
      <c r="K805" s="36"/>
      <c r="L805" s="85"/>
      <c r="M805" s="85"/>
      <c r="N805" s="84"/>
      <c r="O805" s="68" t="s">
        <v>179</v>
      </c>
      <c r="P805" s="70">
        <v>42391.871678240743</v>
      </c>
      <c r="Q805" s="68" t="s">
        <v>2021</v>
      </c>
      <c r="R805" s="72" t="s">
        <v>2270</v>
      </c>
      <c r="S805" s="68" t="s">
        <v>354</v>
      </c>
      <c r="T805" s="68"/>
      <c r="U805" s="70">
        <v>42391.871678240743</v>
      </c>
      <c r="V805" s="72" t="s">
        <v>3202</v>
      </c>
      <c r="W805" s="68"/>
      <c r="X805" s="68"/>
      <c r="Y805" s="74" t="s">
        <v>3917</v>
      </c>
      <c r="Z805" s="68"/>
    </row>
    <row r="806" spans="1:26" x14ac:dyDescent="0.25">
      <c r="A806" s="66" t="s">
        <v>245</v>
      </c>
      <c r="B806" s="66" t="s">
        <v>245</v>
      </c>
      <c r="C806" s="78"/>
      <c r="D806" s="79"/>
      <c r="E806" s="80"/>
      <c r="F806" s="81"/>
      <c r="G806" s="78"/>
      <c r="H806" s="77"/>
      <c r="I806" s="82"/>
      <c r="J806" s="82"/>
      <c r="K806" s="36"/>
      <c r="L806" s="85"/>
      <c r="M806" s="85"/>
      <c r="N806" s="84"/>
      <c r="O806" s="68" t="s">
        <v>179</v>
      </c>
      <c r="P806" s="70">
        <v>42392.007164351853</v>
      </c>
      <c r="Q806" s="68" t="s">
        <v>2022</v>
      </c>
      <c r="R806" s="72" t="s">
        <v>2282</v>
      </c>
      <c r="S806" s="68" t="s">
        <v>354</v>
      </c>
      <c r="T806" s="68" t="s">
        <v>2521</v>
      </c>
      <c r="U806" s="70">
        <v>42392.007164351853</v>
      </c>
      <c r="V806" s="72" t="s">
        <v>3203</v>
      </c>
      <c r="W806" s="68"/>
      <c r="X806" s="68"/>
      <c r="Y806" s="74" t="s">
        <v>3918</v>
      </c>
      <c r="Z806" s="68"/>
    </row>
    <row r="807" spans="1:26" x14ac:dyDescent="0.25">
      <c r="A807" s="66" t="s">
        <v>245</v>
      </c>
      <c r="B807" s="66" t="s">
        <v>245</v>
      </c>
      <c r="C807" s="78"/>
      <c r="D807" s="79"/>
      <c r="E807" s="80"/>
      <c r="F807" s="81"/>
      <c r="G807" s="78"/>
      <c r="H807" s="77"/>
      <c r="I807" s="82"/>
      <c r="J807" s="82"/>
      <c r="K807" s="36"/>
      <c r="L807" s="85"/>
      <c r="M807" s="85"/>
      <c r="N807" s="84"/>
      <c r="O807" s="68" t="s">
        <v>179</v>
      </c>
      <c r="P807" s="70">
        <v>42392.757314814815</v>
      </c>
      <c r="Q807" s="68" t="s">
        <v>2023</v>
      </c>
      <c r="R807" s="68"/>
      <c r="S807" s="68"/>
      <c r="T807" s="68" t="s">
        <v>2484</v>
      </c>
      <c r="U807" s="70">
        <v>42392.757314814815</v>
      </c>
      <c r="V807" s="72" t="s">
        <v>3204</v>
      </c>
      <c r="W807" s="68"/>
      <c r="X807" s="68"/>
      <c r="Y807" s="74" t="s">
        <v>3919</v>
      </c>
      <c r="Z807" s="68"/>
    </row>
    <row r="808" spans="1:26" x14ac:dyDescent="0.25">
      <c r="A808" s="66" t="s">
        <v>245</v>
      </c>
      <c r="B808" s="66" t="s">
        <v>245</v>
      </c>
      <c r="C808" s="78"/>
      <c r="D808" s="79"/>
      <c r="E808" s="80"/>
      <c r="F808" s="81"/>
      <c r="G808" s="78"/>
      <c r="H808" s="77"/>
      <c r="I808" s="82"/>
      <c r="J808" s="82"/>
      <c r="K808" s="36"/>
      <c r="L808" s="85"/>
      <c r="M808" s="85"/>
      <c r="N808" s="84"/>
      <c r="O808" s="68" t="s">
        <v>179</v>
      </c>
      <c r="P808" s="70">
        <v>42392.805983796294</v>
      </c>
      <c r="Q808" s="68" t="s">
        <v>2024</v>
      </c>
      <c r="R808" s="72" t="s">
        <v>2134</v>
      </c>
      <c r="S808" s="68" t="s">
        <v>354</v>
      </c>
      <c r="T808" s="68"/>
      <c r="U808" s="70">
        <v>42392.805983796294</v>
      </c>
      <c r="V808" s="72" t="s">
        <v>3205</v>
      </c>
      <c r="W808" s="68"/>
      <c r="X808" s="68"/>
      <c r="Y808" s="74" t="s">
        <v>3920</v>
      </c>
      <c r="Z808" s="68"/>
    </row>
    <row r="809" spans="1:26" x14ac:dyDescent="0.25">
      <c r="A809" s="66" t="s">
        <v>245</v>
      </c>
      <c r="B809" s="66" t="s">
        <v>245</v>
      </c>
      <c r="C809" s="78"/>
      <c r="D809" s="79"/>
      <c r="E809" s="80"/>
      <c r="F809" s="81"/>
      <c r="G809" s="78"/>
      <c r="H809" s="77"/>
      <c r="I809" s="82"/>
      <c r="J809" s="82"/>
      <c r="K809" s="36"/>
      <c r="L809" s="85"/>
      <c r="M809" s="85"/>
      <c r="N809" s="84"/>
      <c r="O809" s="68" t="s">
        <v>179</v>
      </c>
      <c r="P809" s="70">
        <v>42392.816122685188</v>
      </c>
      <c r="Q809" s="68" t="s">
        <v>2025</v>
      </c>
      <c r="R809" s="68"/>
      <c r="S809" s="68"/>
      <c r="T809" s="68" t="s">
        <v>2482</v>
      </c>
      <c r="U809" s="70">
        <v>42392.816122685188</v>
      </c>
      <c r="V809" s="72" t="s">
        <v>3206</v>
      </c>
      <c r="W809" s="68"/>
      <c r="X809" s="68"/>
      <c r="Y809" s="74" t="s">
        <v>3921</v>
      </c>
      <c r="Z809" s="68"/>
    </row>
    <row r="810" spans="1:26" x14ac:dyDescent="0.25">
      <c r="A810" s="66" t="s">
        <v>245</v>
      </c>
      <c r="B810" s="66" t="s">
        <v>245</v>
      </c>
      <c r="C810" s="78"/>
      <c r="D810" s="79"/>
      <c r="E810" s="80"/>
      <c r="F810" s="81"/>
      <c r="G810" s="78"/>
      <c r="H810" s="77"/>
      <c r="I810" s="82"/>
      <c r="J810" s="82"/>
      <c r="K810" s="36"/>
      <c r="L810" s="85"/>
      <c r="M810" s="85"/>
      <c r="N810" s="84"/>
      <c r="O810" s="68" t="s">
        <v>179</v>
      </c>
      <c r="P810" s="70">
        <v>42393.08697916667</v>
      </c>
      <c r="Q810" s="68" t="s">
        <v>2026</v>
      </c>
      <c r="R810" s="72" t="s">
        <v>2133</v>
      </c>
      <c r="S810" s="68" t="s">
        <v>2378</v>
      </c>
      <c r="T810" s="68"/>
      <c r="U810" s="70">
        <v>42393.08697916667</v>
      </c>
      <c r="V810" s="72" t="s">
        <v>3207</v>
      </c>
      <c r="W810" s="68"/>
      <c r="X810" s="68"/>
      <c r="Y810" s="74" t="s">
        <v>3922</v>
      </c>
      <c r="Z810" s="68"/>
    </row>
    <row r="811" spans="1:26" x14ac:dyDescent="0.25">
      <c r="A811" s="66" t="s">
        <v>245</v>
      </c>
      <c r="B811" s="66" t="s">
        <v>245</v>
      </c>
      <c r="C811" s="78"/>
      <c r="D811" s="79"/>
      <c r="E811" s="80"/>
      <c r="F811" s="81"/>
      <c r="G811" s="78"/>
      <c r="H811" s="77"/>
      <c r="I811" s="82"/>
      <c r="J811" s="82"/>
      <c r="K811" s="36"/>
      <c r="L811" s="85"/>
      <c r="M811" s="85"/>
      <c r="N811" s="84"/>
      <c r="O811" s="68" t="s">
        <v>179</v>
      </c>
      <c r="P811" s="70">
        <v>42393.771597222221</v>
      </c>
      <c r="Q811" s="68" t="s">
        <v>2027</v>
      </c>
      <c r="R811" s="72" t="s">
        <v>2334</v>
      </c>
      <c r="S811" s="68" t="s">
        <v>354</v>
      </c>
      <c r="T811" s="68"/>
      <c r="U811" s="70">
        <v>42393.771597222221</v>
      </c>
      <c r="V811" s="72" t="s">
        <v>3208</v>
      </c>
      <c r="W811" s="68"/>
      <c r="X811" s="68"/>
      <c r="Y811" s="74" t="s">
        <v>3923</v>
      </c>
      <c r="Z811" s="68"/>
    </row>
    <row r="812" spans="1:26" x14ac:dyDescent="0.25">
      <c r="A812" s="66" t="s">
        <v>245</v>
      </c>
      <c r="B812" s="66" t="s">
        <v>245</v>
      </c>
      <c r="C812" s="78"/>
      <c r="D812" s="79"/>
      <c r="E812" s="80"/>
      <c r="F812" s="81"/>
      <c r="G812" s="78"/>
      <c r="H812" s="77"/>
      <c r="I812" s="82"/>
      <c r="J812" s="82"/>
      <c r="K812" s="36"/>
      <c r="L812" s="85"/>
      <c r="M812" s="85"/>
      <c r="N812" s="84"/>
      <c r="O812" s="68" t="s">
        <v>179</v>
      </c>
      <c r="P812" s="70">
        <v>42393.802465277775</v>
      </c>
      <c r="Q812" s="68" t="s">
        <v>2028</v>
      </c>
      <c r="R812" s="68"/>
      <c r="S812" s="68"/>
      <c r="T812" s="68" t="s">
        <v>2482</v>
      </c>
      <c r="U812" s="70">
        <v>42393.802465277775</v>
      </c>
      <c r="V812" s="72" t="s">
        <v>3209</v>
      </c>
      <c r="W812" s="68"/>
      <c r="X812" s="68"/>
      <c r="Y812" s="74" t="s">
        <v>3924</v>
      </c>
      <c r="Z812" s="68"/>
    </row>
    <row r="813" spans="1:26" x14ac:dyDescent="0.25">
      <c r="A813" s="66" t="s">
        <v>245</v>
      </c>
      <c r="B813" s="66" t="s">
        <v>245</v>
      </c>
      <c r="C813" s="78"/>
      <c r="D813" s="79"/>
      <c r="E813" s="80"/>
      <c r="F813" s="81"/>
      <c r="G813" s="78"/>
      <c r="H813" s="77"/>
      <c r="I813" s="82"/>
      <c r="J813" s="82"/>
      <c r="K813" s="36"/>
      <c r="L813" s="85"/>
      <c r="M813" s="85"/>
      <c r="N813" s="84"/>
      <c r="O813" s="68" t="s">
        <v>179</v>
      </c>
      <c r="P813" s="70">
        <v>42393.938113425924</v>
      </c>
      <c r="Q813" s="68" t="s">
        <v>2029</v>
      </c>
      <c r="R813" s="72" t="s">
        <v>2330</v>
      </c>
      <c r="S813" s="68" t="s">
        <v>354</v>
      </c>
      <c r="T813" s="68"/>
      <c r="U813" s="70">
        <v>42393.938113425924</v>
      </c>
      <c r="V813" s="72" t="s">
        <v>3210</v>
      </c>
      <c r="W813" s="68"/>
      <c r="X813" s="68"/>
      <c r="Y813" s="74" t="s">
        <v>3925</v>
      </c>
      <c r="Z813" s="68"/>
    </row>
    <row r="814" spans="1:26" x14ac:dyDescent="0.25">
      <c r="A814" s="66" t="s">
        <v>245</v>
      </c>
      <c r="B814" s="66" t="s">
        <v>245</v>
      </c>
      <c r="C814" s="78"/>
      <c r="D814" s="79"/>
      <c r="E814" s="80"/>
      <c r="F814" s="81"/>
      <c r="G814" s="78"/>
      <c r="H814" s="77"/>
      <c r="I814" s="82"/>
      <c r="J814" s="82"/>
      <c r="K814" s="36"/>
      <c r="L814" s="85"/>
      <c r="M814" s="85"/>
      <c r="N814" s="84"/>
      <c r="O814" s="68" t="s">
        <v>179</v>
      </c>
      <c r="P814" s="70">
        <v>42394.021365740744</v>
      </c>
      <c r="Q814" s="68" t="s">
        <v>2030</v>
      </c>
      <c r="R814" s="72" t="s">
        <v>2282</v>
      </c>
      <c r="S814" s="68" t="s">
        <v>354</v>
      </c>
      <c r="T814" s="68" t="s">
        <v>2521</v>
      </c>
      <c r="U814" s="70">
        <v>42394.021365740744</v>
      </c>
      <c r="V814" s="72" t="s">
        <v>3211</v>
      </c>
      <c r="W814" s="68"/>
      <c r="X814" s="68"/>
      <c r="Y814" s="74" t="s">
        <v>3926</v>
      </c>
      <c r="Z814" s="68"/>
    </row>
    <row r="815" spans="1:26" x14ac:dyDescent="0.25">
      <c r="A815" s="66" t="s">
        <v>245</v>
      </c>
      <c r="B815" s="66" t="s">
        <v>245</v>
      </c>
      <c r="C815" s="78"/>
      <c r="D815" s="79"/>
      <c r="E815" s="80"/>
      <c r="F815" s="81"/>
      <c r="G815" s="78"/>
      <c r="H815" s="77"/>
      <c r="I815" s="82"/>
      <c r="J815" s="82"/>
      <c r="K815" s="36"/>
      <c r="L815" s="85"/>
      <c r="M815" s="85"/>
      <c r="N815" s="84"/>
      <c r="O815" s="68" t="s">
        <v>179</v>
      </c>
      <c r="P815" s="70">
        <v>42394.75712962963</v>
      </c>
      <c r="Q815" s="68" t="s">
        <v>2031</v>
      </c>
      <c r="R815" s="72" t="s">
        <v>2330</v>
      </c>
      <c r="S815" s="68" t="s">
        <v>354</v>
      </c>
      <c r="T815" s="68"/>
      <c r="U815" s="70">
        <v>42394.75712962963</v>
      </c>
      <c r="V815" s="72" t="s">
        <v>3212</v>
      </c>
      <c r="W815" s="68"/>
      <c r="X815" s="68"/>
      <c r="Y815" s="74" t="s">
        <v>3927</v>
      </c>
      <c r="Z815" s="68"/>
    </row>
    <row r="816" spans="1:26" x14ac:dyDescent="0.25">
      <c r="A816" s="66" t="s">
        <v>245</v>
      </c>
      <c r="B816" s="66" t="s">
        <v>245</v>
      </c>
      <c r="C816" s="78"/>
      <c r="D816" s="79"/>
      <c r="E816" s="80"/>
      <c r="F816" s="81"/>
      <c r="G816" s="78"/>
      <c r="H816" s="77"/>
      <c r="I816" s="82"/>
      <c r="J816" s="82"/>
      <c r="K816" s="36"/>
      <c r="L816" s="85"/>
      <c r="M816" s="85"/>
      <c r="N816" s="84"/>
      <c r="O816" s="68" t="s">
        <v>179</v>
      </c>
      <c r="P816" s="70">
        <v>42394.797129629631</v>
      </c>
      <c r="Q816" s="68" t="s">
        <v>2032</v>
      </c>
      <c r="R816" s="72" t="s">
        <v>2335</v>
      </c>
      <c r="S816" s="68" t="s">
        <v>2354</v>
      </c>
      <c r="T816" s="68"/>
      <c r="U816" s="70">
        <v>42394.797129629631</v>
      </c>
      <c r="V816" s="72" t="s">
        <v>3213</v>
      </c>
      <c r="W816" s="68"/>
      <c r="X816" s="68"/>
      <c r="Y816" s="74" t="s">
        <v>3928</v>
      </c>
      <c r="Z816" s="68"/>
    </row>
    <row r="817" spans="1:26" x14ac:dyDescent="0.25">
      <c r="A817" s="66" t="s">
        <v>245</v>
      </c>
      <c r="B817" s="66" t="s">
        <v>245</v>
      </c>
      <c r="C817" s="78"/>
      <c r="D817" s="79"/>
      <c r="E817" s="80"/>
      <c r="F817" s="81"/>
      <c r="G817" s="78"/>
      <c r="H817" s="77"/>
      <c r="I817" s="82"/>
      <c r="J817" s="82"/>
      <c r="K817" s="36"/>
      <c r="L817" s="85"/>
      <c r="M817" s="85"/>
      <c r="N817" s="84"/>
      <c r="O817" s="68" t="s">
        <v>179</v>
      </c>
      <c r="P817" s="70">
        <v>42394.885694444441</v>
      </c>
      <c r="Q817" s="68" t="s">
        <v>2033</v>
      </c>
      <c r="R817" s="68"/>
      <c r="S817" s="68"/>
      <c r="T817" s="68"/>
      <c r="U817" s="70">
        <v>42394.885694444441</v>
      </c>
      <c r="V817" s="72" t="s">
        <v>3214</v>
      </c>
      <c r="W817" s="68"/>
      <c r="X817" s="68"/>
      <c r="Y817" s="74" t="s">
        <v>3929</v>
      </c>
      <c r="Z817" s="68"/>
    </row>
    <row r="818" spans="1:26" x14ac:dyDescent="0.25">
      <c r="A818" s="66" t="s">
        <v>245</v>
      </c>
      <c r="B818" s="66" t="s">
        <v>234</v>
      </c>
      <c r="C818" s="78"/>
      <c r="D818" s="79"/>
      <c r="E818" s="80"/>
      <c r="F818" s="81"/>
      <c r="G818" s="78"/>
      <c r="H818" s="77"/>
      <c r="I818" s="82"/>
      <c r="J818" s="82"/>
      <c r="K818" s="36"/>
      <c r="L818" s="85"/>
      <c r="M818" s="85"/>
      <c r="N818" s="84"/>
      <c r="O818" s="68" t="s">
        <v>250</v>
      </c>
      <c r="P818" s="70">
        <v>42394.900937500002</v>
      </c>
      <c r="Q818" s="68" t="s">
        <v>2034</v>
      </c>
      <c r="R818" s="72" t="s">
        <v>2336</v>
      </c>
      <c r="S818" s="68" t="s">
        <v>2354</v>
      </c>
      <c r="T818" s="68"/>
      <c r="U818" s="70">
        <v>42394.900937500002</v>
      </c>
      <c r="V818" s="72" t="s">
        <v>3215</v>
      </c>
      <c r="W818" s="68"/>
      <c r="X818" s="68"/>
      <c r="Y818" s="74" t="s">
        <v>3930</v>
      </c>
      <c r="Z818" s="68"/>
    </row>
    <row r="819" spans="1:26" x14ac:dyDescent="0.25">
      <c r="A819" s="66" t="s">
        <v>245</v>
      </c>
      <c r="B819" s="66" t="s">
        <v>245</v>
      </c>
      <c r="C819" s="78"/>
      <c r="D819" s="79"/>
      <c r="E819" s="80"/>
      <c r="F819" s="81"/>
      <c r="G819" s="78"/>
      <c r="H819" s="77"/>
      <c r="I819" s="82"/>
      <c r="J819" s="82"/>
      <c r="K819" s="36"/>
      <c r="L819" s="85"/>
      <c r="M819" s="85"/>
      <c r="N819" s="84"/>
      <c r="O819" s="68" t="s">
        <v>179</v>
      </c>
      <c r="P819" s="70">
        <v>42394.930798611109</v>
      </c>
      <c r="Q819" s="68" t="s">
        <v>2035</v>
      </c>
      <c r="R819" s="72" t="s">
        <v>2337</v>
      </c>
      <c r="S819" s="68" t="s">
        <v>354</v>
      </c>
      <c r="T819" s="68"/>
      <c r="U819" s="70">
        <v>42394.930798611109</v>
      </c>
      <c r="V819" s="72" t="s">
        <v>3216</v>
      </c>
      <c r="W819" s="68"/>
      <c r="X819" s="68"/>
      <c r="Y819" s="74" t="s">
        <v>3931</v>
      </c>
      <c r="Z819" s="68"/>
    </row>
    <row r="820" spans="1:26" x14ac:dyDescent="0.25">
      <c r="A820" s="66" t="s">
        <v>245</v>
      </c>
      <c r="B820" s="66" t="s">
        <v>245</v>
      </c>
      <c r="C820" s="78"/>
      <c r="D820" s="79"/>
      <c r="E820" s="80"/>
      <c r="F820" s="81"/>
      <c r="G820" s="78"/>
      <c r="H820" s="77"/>
      <c r="I820" s="82"/>
      <c r="J820" s="82"/>
      <c r="K820" s="36"/>
      <c r="L820" s="85"/>
      <c r="M820" s="85"/>
      <c r="N820" s="84"/>
      <c r="O820" s="68" t="s">
        <v>179</v>
      </c>
      <c r="P820" s="70">
        <v>42395.632048611114</v>
      </c>
      <c r="Q820" s="68" t="s">
        <v>2036</v>
      </c>
      <c r="R820" s="68"/>
      <c r="S820" s="68"/>
      <c r="T820" s="68"/>
      <c r="U820" s="70">
        <v>42395.632048611114</v>
      </c>
      <c r="V820" s="72" t="s">
        <v>3217</v>
      </c>
      <c r="W820" s="68"/>
      <c r="X820" s="68"/>
      <c r="Y820" s="74" t="s">
        <v>3932</v>
      </c>
      <c r="Z820" s="68"/>
    </row>
    <row r="821" spans="1:26" x14ac:dyDescent="0.25">
      <c r="A821" s="66" t="s">
        <v>245</v>
      </c>
      <c r="B821" s="66" t="s">
        <v>245</v>
      </c>
      <c r="C821" s="78"/>
      <c r="D821" s="79"/>
      <c r="E821" s="80"/>
      <c r="F821" s="81"/>
      <c r="G821" s="78"/>
      <c r="H821" s="77"/>
      <c r="I821" s="82"/>
      <c r="J821" s="82"/>
      <c r="K821" s="36"/>
      <c r="L821" s="85"/>
      <c r="M821" s="85"/>
      <c r="N821" s="84"/>
      <c r="O821" s="68" t="s">
        <v>179</v>
      </c>
      <c r="P821" s="70">
        <v>42395.701655092591</v>
      </c>
      <c r="Q821" s="68" t="s">
        <v>2037</v>
      </c>
      <c r="R821" s="72" t="s">
        <v>2338</v>
      </c>
      <c r="S821" s="68" t="s">
        <v>354</v>
      </c>
      <c r="T821" s="68" t="s">
        <v>2448</v>
      </c>
      <c r="U821" s="70">
        <v>42395.701655092591</v>
      </c>
      <c r="V821" s="72" t="s">
        <v>3218</v>
      </c>
      <c r="W821" s="68"/>
      <c r="X821" s="68"/>
      <c r="Y821" s="74" t="s">
        <v>3933</v>
      </c>
      <c r="Z821" s="68"/>
    </row>
    <row r="822" spans="1:26" x14ac:dyDescent="0.25">
      <c r="A822" s="66" t="s">
        <v>245</v>
      </c>
      <c r="B822" s="66" t="s">
        <v>245</v>
      </c>
      <c r="C822" s="78"/>
      <c r="D822" s="79"/>
      <c r="E822" s="80"/>
      <c r="F822" s="81"/>
      <c r="G822" s="78"/>
      <c r="H822" s="77"/>
      <c r="I822" s="82"/>
      <c r="J822" s="82"/>
      <c r="K822" s="36"/>
      <c r="L822" s="85"/>
      <c r="M822" s="85"/>
      <c r="N822" s="84"/>
      <c r="O822" s="68" t="s">
        <v>179</v>
      </c>
      <c r="P822" s="70">
        <v>42395.746793981481</v>
      </c>
      <c r="Q822" s="68" t="s">
        <v>2038</v>
      </c>
      <c r="R822" s="68"/>
      <c r="S822" s="68"/>
      <c r="T822" s="68"/>
      <c r="U822" s="70">
        <v>42395.746793981481</v>
      </c>
      <c r="V822" s="72" t="s">
        <v>3219</v>
      </c>
      <c r="W822" s="68"/>
      <c r="X822" s="68"/>
      <c r="Y822" s="74" t="s">
        <v>3934</v>
      </c>
      <c r="Z822" s="68"/>
    </row>
    <row r="823" spans="1:26" x14ac:dyDescent="0.25">
      <c r="A823" s="66" t="s">
        <v>245</v>
      </c>
      <c r="B823" s="66" t="s">
        <v>245</v>
      </c>
      <c r="C823" s="78"/>
      <c r="D823" s="79"/>
      <c r="E823" s="80"/>
      <c r="F823" s="81"/>
      <c r="G823" s="78"/>
      <c r="H823" s="77"/>
      <c r="I823" s="82"/>
      <c r="J823" s="82"/>
      <c r="K823" s="36"/>
      <c r="L823" s="85"/>
      <c r="M823" s="85"/>
      <c r="N823" s="84"/>
      <c r="O823" s="68" t="s">
        <v>179</v>
      </c>
      <c r="P823" s="70">
        <v>42395.809189814812</v>
      </c>
      <c r="Q823" s="68" t="s">
        <v>2039</v>
      </c>
      <c r="R823" s="68"/>
      <c r="S823" s="68"/>
      <c r="T823" s="68" t="s">
        <v>2522</v>
      </c>
      <c r="U823" s="70">
        <v>42395.809189814812</v>
      </c>
      <c r="V823" s="72" t="s">
        <v>3220</v>
      </c>
      <c r="W823" s="68"/>
      <c r="X823" s="68"/>
      <c r="Y823" s="74" t="s">
        <v>3935</v>
      </c>
      <c r="Z823" s="68"/>
    </row>
    <row r="824" spans="1:26" x14ac:dyDescent="0.25">
      <c r="A824" s="66" t="s">
        <v>245</v>
      </c>
      <c r="B824" s="66" t="s">
        <v>220</v>
      </c>
      <c r="C824" s="78"/>
      <c r="D824" s="79"/>
      <c r="E824" s="80"/>
      <c r="F824" s="81"/>
      <c r="G824" s="78"/>
      <c r="H824" s="77"/>
      <c r="I824" s="82"/>
      <c r="J824" s="82"/>
      <c r="K824" s="36"/>
      <c r="L824" s="85"/>
      <c r="M824" s="85"/>
      <c r="N824" s="84"/>
      <c r="O824" s="68" t="s">
        <v>251</v>
      </c>
      <c r="P824" s="70">
        <v>42395.81050925926</v>
      </c>
      <c r="Q824" s="68" t="s">
        <v>2040</v>
      </c>
      <c r="R824" s="68"/>
      <c r="S824" s="68"/>
      <c r="T824" s="68"/>
      <c r="U824" s="70">
        <v>42395.81050925926</v>
      </c>
      <c r="V824" s="72" t="s">
        <v>3221</v>
      </c>
      <c r="W824" s="68"/>
      <c r="X824" s="68"/>
      <c r="Y824" s="74" t="s">
        <v>3936</v>
      </c>
      <c r="Z824" s="74" t="s">
        <v>479</v>
      </c>
    </row>
    <row r="825" spans="1:26" x14ac:dyDescent="0.25">
      <c r="A825" s="66" t="s">
        <v>245</v>
      </c>
      <c r="B825" s="66" t="s">
        <v>234</v>
      </c>
      <c r="C825" s="78"/>
      <c r="D825" s="79"/>
      <c r="E825" s="80"/>
      <c r="F825" s="81"/>
      <c r="G825" s="78"/>
      <c r="H825" s="77"/>
      <c r="I825" s="82"/>
      <c r="J825" s="82"/>
      <c r="K825" s="36"/>
      <c r="L825" s="85"/>
      <c r="M825" s="85"/>
      <c r="N825" s="84"/>
      <c r="O825" s="68" t="s">
        <v>250</v>
      </c>
      <c r="P825" s="70">
        <v>42395.847534722219</v>
      </c>
      <c r="Q825" s="68" t="s">
        <v>2041</v>
      </c>
      <c r="R825" s="72" t="s">
        <v>2339</v>
      </c>
      <c r="S825" s="68" t="s">
        <v>354</v>
      </c>
      <c r="T825" s="68"/>
      <c r="U825" s="70">
        <v>42395.847534722219</v>
      </c>
      <c r="V825" s="72" t="s">
        <v>3222</v>
      </c>
      <c r="W825" s="68"/>
      <c r="X825" s="68"/>
      <c r="Y825" s="74" t="s">
        <v>3937</v>
      </c>
      <c r="Z825" s="68"/>
    </row>
    <row r="826" spans="1:26" x14ac:dyDescent="0.25">
      <c r="A826" s="66" t="s">
        <v>245</v>
      </c>
      <c r="B826" s="66" t="s">
        <v>245</v>
      </c>
      <c r="C826" s="78"/>
      <c r="D826" s="79"/>
      <c r="E826" s="80"/>
      <c r="F826" s="81"/>
      <c r="G826" s="78"/>
      <c r="H826" s="77"/>
      <c r="I826" s="82"/>
      <c r="J826" s="82"/>
      <c r="K826" s="36"/>
      <c r="L826" s="85"/>
      <c r="M826" s="85"/>
      <c r="N826" s="84"/>
      <c r="O826" s="68" t="s">
        <v>179</v>
      </c>
      <c r="P826" s="70">
        <v>42395.930856481478</v>
      </c>
      <c r="Q826" s="68" t="s">
        <v>2042</v>
      </c>
      <c r="R826" s="68"/>
      <c r="S826" s="68"/>
      <c r="T826" s="68" t="s">
        <v>2448</v>
      </c>
      <c r="U826" s="70">
        <v>42395.930856481478</v>
      </c>
      <c r="V826" s="72" t="s">
        <v>3223</v>
      </c>
      <c r="W826" s="68"/>
      <c r="X826" s="68"/>
      <c r="Y826" s="74" t="s">
        <v>3938</v>
      </c>
      <c r="Z826" s="68"/>
    </row>
    <row r="827" spans="1:26" x14ac:dyDescent="0.25">
      <c r="A827" s="66" t="s">
        <v>245</v>
      </c>
      <c r="B827" s="66" t="s">
        <v>245</v>
      </c>
      <c r="C827" s="78"/>
      <c r="D827" s="79"/>
      <c r="E827" s="80"/>
      <c r="F827" s="81"/>
      <c r="G827" s="78"/>
      <c r="H827" s="77"/>
      <c r="I827" s="82"/>
      <c r="J827" s="82"/>
      <c r="K827" s="36"/>
      <c r="L827" s="85"/>
      <c r="M827" s="85"/>
      <c r="N827" s="84"/>
      <c r="O827" s="68" t="s">
        <v>179</v>
      </c>
      <c r="P827" s="70">
        <v>42396.007222222222</v>
      </c>
      <c r="Q827" s="68" t="s">
        <v>2043</v>
      </c>
      <c r="R827" s="72" t="s">
        <v>2330</v>
      </c>
      <c r="S827" s="68" t="s">
        <v>354</v>
      </c>
      <c r="T827" s="68"/>
      <c r="U827" s="70">
        <v>42396.007222222222</v>
      </c>
      <c r="V827" s="72" t="s">
        <v>3224</v>
      </c>
      <c r="W827" s="68"/>
      <c r="X827" s="68"/>
      <c r="Y827" s="74" t="s">
        <v>3939</v>
      </c>
      <c r="Z827" s="68"/>
    </row>
    <row r="828" spans="1:26" x14ac:dyDescent="0.25">
      <c r="A828" s="66" t="s">
        <v>245</v>
      </c>
      <c r="B828" s="66" t="s">
        <v>220</v>
      </c>
      <c r="C828" s="78"/>
      <c r="D828" s="79"/>
      <c r="E828" s="80"/>
      <c r="F828" s="81"/>
      <c r="G828" s="78"/>
      <c r="H828" s="77"/>
      <c r="I828" s="82"/>
      <c r="J828" s="82"/>
      <c r="K828" s="36"/>
      <c r="L828" s="85"/>
      <c r="M828" s="85"/>
      <c r="N828" s="84"/>
      <c r="O828" s="68" t="s">
        <v>250</v>
      </c>
      <c r="P828" s="70">
        <v>42396.074293981481</v>
      </c>
      <c r="Q828" s="68" t="s">
        <v>1954</v>
      </c>
      <c r="R828" s="68"/>
      <c r="S828" s="68"/>
      <c r="T828" s="68"/>
      <c r="U828" s="70">
        <v>42396.074293981481</v>
      </c>
      <c r="V828" s="72" t="s">
        <v>3133</v>
      </c>
      <c r="W828" s="68"/>
      <c r="X828" s="68"/>
      <c r="Y828" s="74" t="s">
        <v>3848</v>
      </c>
      <c r="Z828" s="74" t="s">
        <v>3847</v>
      </c>
    </row>
    <row r="829" spans="1:26" x14ac:dyDescent="0.25">
      <c r="A829" s="66" t="s">
        <v>245</v>
      </c>
      <c r="B829" s="66" t="s">
        <v>245</v>
      </c>
      <c r="C829" s="78"/>
      <c r="D829" s="79"/>
      <c r="E829" s="80"/>
      <c r="F829" s="81"/>
      <c r="G829" s="78"/>
      <c r="H829" s="77"/>
      <c r="I829" s="82"/>
      <c r="J829" s="82"/>
      <c r="K829" s="36"/>
      <c r="L829" s="85"/>
      <c r="M829" s="85"/>
      <c r="N829" s="84"/>
      <c r="O829" s="68" t="s">
        <v>179</v>
      </c>
      <c r="P829" s="70">
        <v>42396.628587962965</v>
      </c>
      <c r="Q829" s="68" t="s">
        <v>2044</v>
      </c>
      <c r="R829" s="68"/>
      <c r="S829" s="68"/>
      <c r="T829" s="68"/>
      <c r="U829" s="70">
        <v>42396.628587962965</v>
      </c>
      <c r="V829" s="72" t="s">
        <v>3225</v>
      </c>
      <c r="W829" s="68"/>
      <c r="X829" s="68"/>
      <c r="Y829" s="74" t="s">
        <v>3940</v>
      </c>
      <c r="Z829" s="68"/>
    </row>
    <row r="830" spans="1:26" x14ac:dyDescent="0.25">
      <c r="A830" s="66" t="s">
        <v>245</v>
      </c>
      <c r="B830" s="66" t="s">
        <v>220</v>
      </c>
      <c r="C830" s="78"/>
      <c r="D830" s="79"/>
      <c r="E830" s="80"/>
      <c r="F830" s="81"/>
      <c r="G830" s="78"/>
      <c r="H830" s="77"/>
      <c r="I830" s="82"/>
      <c r="J830" s="82"/>
      <c r="K830" s="36"/>
      <c r="L830" s="85"/>
      <c r="M830" s="85"/>
      <c r="N830" s="84"/>
      <c r="O830" s="68" t="s">
        <v>250</v>
      </c>
      <c r="P830" s="70">
        <v>42396.677083333336</v>
      </c>
      <c r="Q830" s="68" t="s">
        <v>1796</v>
      </c>
      <c r="R830" s="72" t="s">
        <v>2143</v>
      </c>
      <c r="S830" s="68" t="s">
        <v>2383</v>
      </c>
      <c r="T830" s="68"/>
      <c r="U830" s="70">
        <v>42396.677083333336</v>
      </c>
      <c r="V830" s="72" t="s">
        <v>3226</v>
      </c>
      <c r="W830" s="68"/>
      <c r="X830" s="68"/>
      <c r="Y830" s="74" t="s">
        <v>3941</v>
      </c>
      <c r="Z830" s="68"/>
    </row>
    <row r="831" spans="1:26" x14ac:dyDescent="0.25">
      <c r="A831" s="66" t="s">
        <v>245</v>
      </c>
      <c r="B831" s="66" t="s">
        <v>245</v>
      </c>
      <c r="C831" s="78"/>
      <c r="D831" s="79"/>
      <c r="E831" s="80"/>
      <c r="F831" s="81"/>
      <c r="G831" s="78"/>
      <c r="H831" s="77"/>
      <c r="I831" s="82"/>
      <c r="J831" s="82"/>
      <c r="K831" s="36"/>
      <c r="L831" s="85"/>
      <c r="M831" s="85"/>
      <c r="N831" s="84"/>
      <c r="O831" s="68" t="s">
        <v>179</v>
      </c>
      <c r="P831" s="70">
        <v>42396.687905092593</v>
      </c>
      <c r="Q831" s="68" t="s">
        <v>2045</v>
      </c>
      <c r="R831" s="72" t="s">
        <v>2340</v>
      </c>
      <c r="S831" s="68" t="s">
        <v>354</v>
      </c>
      <c r="T831" s="68"/>
      <c r="U831" s="70">
        <v>42396.687905092593</v>
      </c>
      <c r="V831" s="72" t="s">
        <v>3227</v>
      </c>
      <c r="W831" s="68"/>
      <c r="X831" s="68"/>
      <c r="Y831" s="74" t="s">
        <v>3942</v>
      </c>
      <c r="Z831" s="68"/>
    </row>
    <row r="832" spans="1:26" x14ac:dyDescent="0.25">
      <c r="A832" s="66" t="s">
        <v>245</v>
      </c>
      <c r="B832" s="66" t="s">
        <v>245</v>
      </c>
      <c r="C832" s="78"/>
      <c r="D832" s="79"/>
      <c r="E832" s="80"/>
      <c r="F832" s="81"/>
      <c r="G832" s="78"/>
      <c r="H832" s="77"/>
      <c r="I832" s="82"/>
      <c r="J832" s="82"/>
      <c r="K832" s="36"/>
      <c r="L832" s="85"/>
      <c r="M832" s="85"/>
      <c r="N832" s="84"/>
      <c r="O832" s="68" t="s">
        <v>179</v>
      </c>
      <c r="P832" s="70">
        <v>42396.753761574073</v>
      </c>
      <c r="Q832" s="68" t="s">
        <v>2046</v>
      </c>
      <c r="R832" s="72" t="s">
        <v>2341</v>
      </c>
      <c r="S832" s="68" t="s">
        <v>2364</v>
      </c>
      <c r="T832" s="68" t="s">
        <v>2521</v>
      </c>
      <c r="U832" s="70">
        <v>42396.753761574073</v>
      </c>
      <c r="V832" s="72" t="s">
        <v>3228</v>
      </c>
      <c r="W832" s="68"/>
      <c r="X832" s="68"/>
      <c r="Y832" s="74" t="s">
        <v>3943</v>
      </c>
      <c r="Z832" s="68"/>
    </row>
    <row r="833" spans="1:26" x14ac:dyDescent="0.25">
      <c r="A833" s="66" t="s">
        <v>245</v>
      </c>
      <c r="B833" s="66" t="s">
        <v>245</v>
      </c>
      <c r="C833" s="78"/>
      <c r="D833" s="79"/>
      <c r="E833" s="80"/>
      <c r="F833" s="81"/>
      <c r="G833" s="78"/>
      <c r="H833" s="77"/>
      <c r="I833" s="82"/>
      <c r="J833" s="82"/>
      <c r="K833" s="36"/>
      <c r="L833" s="85"/>
      <c r="M833" s="85"/>
      <c r="N833" s="84"/>
      <c r="O833" s="68" t="s">
        <v>179</v>
      </c>
      <c r="P833" s="70">
        <v>42397.732847222222</v>
      </c>
      <c r="Q833" s="68" t="s">
        <v>2047</v>
      </c>
      <c r="R833" s="72" t="s">
        <v>2342</v>
      </c>
      <c r="S833" s="68" t="s">
        <v>354</v>
      </c>
      <c r="T833" s="68"/>
      <c r="U833" s="70">
        <v>42397.732847222222</v>
      </c>
      <c r="V833" s="72" t="s">
        <v>3229</v>
      </c>
      <c r="W833" s="68"/>
      <c r="X833" s="68"/>
      <c r="Y833" s="74" t="s">
        <v>3944</v>
      </c>
      <c r="Z833" s="68"/>
    </row>
    <row r="834" spans="1:26" x14ac:dyDescent="0.25">
      <c r="A834" s="66" t="s">
        <v>245</v>
      </c>
      <c r="B834" s="66" t="s">
        <v>245</v>
      </c>
      <c r="C834" s="78"/>
      <c r="D834" s="79"/>
      <c r="E834" s="80"/>
      <c r="F834" s="81"/>
      <c r="G834" s="78"/>
      <c r="H834" s="77"/>
      <c r="I834" s="82"/>
      <c r="J834" s="82"/>
      <c r="K834" s="36"/>
      <c r="L834" s="85"/>
      <c r="M834" s="85"/>
      <c r="N834" s="84"/>
      <c r="O834" s="68" t="s">
        <v>179</v>
      </c>
      <c r="P834" s="70">
        <v>42397.762696759259</v>
      </c>
      <c r="Q834" s="68" t="s">
        <v>2048</v>
      </c>
      <c r="R834" s="72" t="s">
        <v>2343</v>
      </c>
      <c r="S834" s="68" t="s">
        <v>2354</v>
      </c>
      <c r="T834" s="68"/>
      <c r="U834" s="70">
        <v>42397.762696759259</v>
      </c>
      <c r="V834" s="72" t="s">
        <v>3230</v>
      </c>
      <c r="W834" s="68"/>
      <c r="X834" s="68"/>
      <c r="Y834" s="74" t="s">
        <v>3945</v>
      </c>
      <c r="Z834" s="68"/>
    </row>
    <row r="835" spans="1:26" x14ac:dyDescent="0.25">
      <c r="A835" s="66" t="s">
        <v>1336</v>
      </c>
      <c r="B835" s="66" t="s">
        <v>1336</v>
      </c>
      <c r="C835" s="78"/>
      <c r="D835" s="79"/>
      <c r="E835" s="80"/>
      <c r="F835" s="81"/>
      <c r="G835" s="78"/>
      <c r="H835" s="77"/>
      <c r="I835" s="82"/>
      <c r="J835" s="82"/>
      <c r="K835" s="36"/>
      <c r="L835" s="85"/>
      <c r="M835" s="85"/>
      <c r="N835" s="84"/>
      <c r="O835" s="68" t="s">
        <v>179</v>
      </c>
      <c r="P835" s="70">
        <v>42389.988680555558</v>
      </c>
      <c r="Q835" s="68" t="s">
        <v>2049</v>
      </c>
      <c r="R835" s="68" t="s">
        <v>2344</v>
      </c>
      <c r="S835" s="68" t="s">
        <v>2443</v>
      </c>
      <c r="T835" s="68" t="s">
        <v>1336</v>
      </c>
      <c r="U835" s="70">
        <v>42389.988680555558</v>
      </c>
      <c r="V835" s="72" t="s">
        <v>3231</v>
      </c>
      <c r="W835" s="68"/>
      <c r="X835" s="68"/>
      <c r="Y835" s="74" t="s">
        <v>3946</v>
      </c>
      <c r="Z835" s="68"/>
    </row>
    <row r="836" spans="1:26" x14ac:dyDescent="0.25">
      <c r="A836" s="66" t="s">
        <v>1336</v>
      </c>
      <c r="B836" s="66" t="s">
        <v>1336</v>
      </c>
      <c r="C836" s="78"/>
      <c r="D836" s="79"/>
      <c r="E836" s="80"/>
      <c r="F836" s="81"/>
      <c r="G836" s="78"/>
      <c r="H836" s="77"/>
      <c r="I836" s="82"/>
      <c r="J836" s="82"/>
      <c r="K836" s="36"/>
      <c r="L836" s="85"/>
      <c r="M836" s="85"/>
      <c r="N836" s="84"/>
      <c r="O836" s="68" t="s">
        <v>179</v>
      </c>
      <c r="P836" s="70">
        <v>42396.801979166667</v>
      </c>
      <c r="Q836" s="68" t="s">
        <v>2050</v>
      </c>
      <c r="R836" s="68" t="s">
        <v>2345</v>
      </c>
      <c r="S836" s="68" t="s">
        <v>2443</v>
      </c>
      <c r="T836" s="68" t="s">
        <v>1336</v>
      </c>
      <c r="U836" s="70">
        <v>42396.801979166667</v>
      </c>
      <c r="V836" s="72" t="s">
        <v>3232</v>
      </c>
      <c r="W836" s="68"/>
      <c r="X836" s="68"/>
      <c r="Y836" s="74" t="s">
        <v>3947</v>
      </c>
      <c r="Z836" s="68"/>
    </row>
    <row r="837" spans="1:26" x14ac:dyDescent="0.25">
      <c r="A837" s="66" t="s">
        <v>1336</v>
      </c>
      <c r="B837" s="66" t="s">
        <v>1336</v>
      </c>
      <c r="C837" s="78"/>
      <c r="D837" s="79"/>
      <c r="E837" s="80"/>
      <c r="F837" s="81"/>
      <c r="G837" s="78"/>
      <c r="H837" s="77"/>
      <c r="I837" s="82"/>
      <c r="J837" s="82"/>
      <c r="K837" s="36"/>
      <c r="L837" s="85"/>
      <c r="M837" s="85"/>
      <c r="N837" s="84"/>
      <c r="O837" s="68" t="s">
        <v>179</v>
      </c>
      <c r="P837" s="70">
        <v>42397.763483796298</v>
      </c>
      <c r="Q837" s="68" t="s">
        <v>2051</v>
      </c>
      <c r="R837" s="68" t="s">
        <v>2346</v>
      </c>
      <c r="S837" s="68" t="s">
        <v>2443</v>
      </c>
      <c r="T837" s="68" t="s">
        <v>1336</v>
      </c>
      <c r="U837" s="70">
        <v>42397.763483796298</v>
      </c>
      <c r="V837" s="72" t="s">
        <v>3233</v>
      </c>
      <c r="W837" s="68"/>
      <c r="X837" s="68"/>
      <c r="Y837" s="74" t="s">
        <v>3948</v>
      </c>
      <c r="Z837" s="68"/>
    </row>
    <row r="838" spans="1:26" x14ac:dyDescent="0.25">
      <c r="A838" s="66" t="s">
        <v>234</v>
      </c>
      <c r="B838" s="66" t="s">
        <v>234</v>
      </c>
      <c r="C838" s="78"/>
      <c r="D838" s="79"/>
      <c r="E838" s="80"/>
      <c r="F838" s="81"/>
      <c r="G838" s="78"/>
      <c r="H838" s="77"/>
      <c r="I838" s="82"/>
      <c r="J838" s="82"/>
      <c r="K838" s="36"/>
      <c r="L838" s="85"/>
      <c r="M838" s="85"/>
      <c r="N838" s="84"/>
      <c r="O838" s="68" t="s">
        <v>179</v>
      </c>
      <c r="P838" s="70">
        <v>42396.887118055558</v>
      </c>
      <c r="Q838" s="68" t="s">
        <v>2052</v>
      </c>
      <c r="R838" s="72" t="s">
        <v>2347</v>
      </c>
      <c r="S838" s="68" t="s">
        <v>2354</v>
      </c>
      <c r="T838" s="68"/>
      <c r="U838" s="70">
        <v>42396.887118055558</v>
      </c>
      <c r="V838" s="72" t="s">
        <v>3234</v>
      </c>
      <c r="W838" s="68"/>
      <c r="X838" s="68"/>
      <c r="Y838" s="74" t="s">
        <v>3949</v>
      </c>
      <c r="Z838" s="68"/>
    </row>
    <row r="839" spans="1:26" x14ac:dyDescent="0.25">
      <c r="A839" s="66" t="s">
        <v>224</v>
      </c>
      <c r="B839" s="66" t="s">
        <v>234</v>
      </c>
      <c r="C839" s="78"/>
      <c r="D839" s="79"/>
      <c r="E839" s="80"/>
      <c r="F839" s="81"/>
      <c r="G839" s="78"/>
      <c r="H839" s="77"/>
      <c r="I839" s="82"/>
      <c r="J839" s="82"/>
      <c r="K839" s="36"/>
      <c r="L839" s="85"/>
      <c r="M839" s="85"/>
      <c r="N839" s="84"/>
      <c r="O839" s="68" t="s">
        <v>250</v>
      </c>
      <c r="P839" s="70">
        <v>42396.99832175926</v>
      </c>
      <c r="Q839" s="68" t="s">
        <v>2053</v>
      </c>
      <c r="R839" s="72" t="s">
        <v>2347</v>
      </c>
      <c r="S839" s="68" t="s">
        <v>2354</v>
      </c>
      <c r="T839" s="68"/>
      <c r="U839" s="70">
        <v>42396.99832175926</v>
      </c>
      <c r="V839" s="72" t="s">
        <v>3235</v>
      </c>
      <c r="W839" s="68"/>
      <c r="X839" s="68"/>
      <c r="Y839" s="74" t="s">
        <v>3950</v>
      </c>
      <c r="Z839" s="68"/>
    </row>
    <row r="840" spans="1:26" x14ac:dyDescent="0.25">
      <c r="A840" s="66" t="s">
        <v>220</v>
      </c>
      <c r="B840" s="66" t="s">
        <v>220</v>
      </c>
      <c r="C840" s="78"/>
      <c r="D840" s="79"/>
      <c r="E840" s="80"/>
      <c r="F840" s="81"/>
      <c r="G840" s="78"/>
      <c r="H840" s="77"/>
      <c r="I840" s="82"/>
      <c r="J840" s="82"/>
      <c r="K840" s="36"/>
      <c r="L840" s="85"/>
      <c r="M840" s="85"/>
      <c r="N840" s="84"/>
      <c r="O840" s="68" t="s">
        <v>179</v>
      </c>
      <c r="P840" s="70">
        <v>42388.60900462963</v>
      </c>
      <c r="Q840" s="68" t="s">
        <v>2054</v>
      </c>
      <c r="R840" s="72" t="s">
        <v>2108</v>
      </c>
      <c r="S840" s="68" t="s">
        <v>344</v>
      </c>
      <c r="T840" s="68"/>
      <c r="U840" s="70">
        <v>42388.60900462963</v>
      </c>
      <c r="V840" s="72" t="s">
        <v>3236</v>
      </c>
      <c r="W840" s="68"/>
      <c r="X840" s="68"/>
      <c r="Y840" s="74" t="s">
        <v>3951</v>
      </c>
      <c r="Z840" s="68"/>
    </row>
    <row r="841" spans="1:26" x14ac:dyDescent="0.25">
      <c r="A841" s="66" t="s">
        <v>220</v>
      </c>
      <c r="B841" s="66" t="s">
        <v>220</v>
      </c>
      <c r="C841" s="78"/>
      <c r="D841" s="79"/>
      <c r="E841" s="80"/>
      <c r="F841" s="81"/>
      <c r="G841" s="78"/>
      <c r="H841" s="77"/>
      <c r="I841" s="82"/>
      <c r="J841" s="82"/>
      <c r="K841" s="36"/>
      <c r="L841" s="85"/>
      <c r="M841" s="85"/>
      <c r="N841" s="84"/>
      <c r="O841" s="68" t="s">
        <v>179</v>
      </c>
      <c r="P841" s="70">
        <v>42388.850636574076</v>
      </c>
      <c r="Q841" s="68" t="s">
        <v>2055</v>
      </c>
      <c r="R841" s="72" t="s">
        <v>2300</v>
      </c>
      <c r="S841" s="68" t="s">
        <v>344</v>
      </c>
      <c r="T841" s="68"/>
      <c r="U841" s="70">
        <v>42388.850636574076</v>
      </c>
      <c r="V841" s="72" t="s">
        <v>3237</v>
      </c>
      <c r="W841" s="68"/>
      <c r="X841" s="68"/>
      <c r="Y841" s="74" t="s">
        <v>513</v>
      </c>
      <c r="Z841" s="68"/>
    </row>
    <row r="842" spans="1:26" x14ac:dyDescent="0.25">
      <c r="A842" s="66" t="s">
        <v>220</v>
      </c>
      <c r="B842" s="66" t="s">
        <v>220</v>
      </c>
      <c r="C842" s="78"/>
      <c r="D842" s="79"/>
      <c r="E842" s="80"/>
      <c r="F842" s="81"/>
      <c r="G842" s="78"/>
      <c r="H842" s="77"/>
      <c r="I842" s="82"/>
      <c r="J842" s="82"/>
      <c r="K842" s="36"/>
      <c r="L842" s="85"/>
      <c r="M842" s="85"/>
      <c r="N842" s="84"/>
      <c r="O842" s="68" t="s">
        <v>179</v>
      </c>
      <c r="P842" s="70">
        <v>42388.865347222221</v>
      </c>
      <c r="Q842" s="68" t="s">
        <v>288</v>
      </c>
      <c r="R842" s="72" t="s">
        <v>313</v>
      </c>
      <c r="S842" s="68" t="s">
        <v>344</v>
      </c>
      <c r="T842" s="68"/>
      <c r="U842" s="70">
        <v>42388.865347222221</v>
      </c>
      <c r="V842" s="72" t="s">
        <v>418</v>
      </c>
      <c r="W842" s="68"/>
      <c r="X842" s="68"/>
      <c r="Y842" s="74" t="s">
        <v>486</v>
      </c>
      <c r="Z842" s="74" t="s">
        <v>513</v>
      </c>
    </row>
    <row r="843" spans="1:26" x14ac:dyDescent="0.25">
      <c r="A843" s="66" t="s">
        <v>220</v>
      </c>
      <c r="B843" s="66" t="s">
        <v>220</v>
      </c>
      <c r="C843" s="78"/>
      <c r="D843" s="79"/>
      <c r="E843" s="80"/>
      <c r="F843" s="81"/>
      <c r="G843" s="78"/>
      <c r="H843" s="77"/>
      <c r="I843" s="82"/>
      <c r="J843" s="82"/>
      <c r="K843" s="36"/>
      <c r="L843" s="85"/>
      <c r="M843" s="85"/>
      <c r="N843" s="84"/>
      <c r="O843" s="68" t="s">
        <v>179</v>
      </c>
      <c r="P843" s="70">
        <v>42389.606944444444</v>
      </c>
      <c r="Q843" s="68" t="s">
        <v>2056</v>
      </c>
      <c r="R843" s="72" t="s">
        <v>2202</v>
      </c>
      <c r="S843" s="68" t="s">
        <v>344</v>
      </c>
      <c r="T843" s="68"/>
      <c r="U843" s="70">
        <v>42389.606944444444</v>
      </c>
      <c r="V843" s="72" t="s">
        <v>3238</v>
      </c>
      <c r="W843" s="68"/>
      <c r="X843" s="68"/>
      <c r="Y843" s="74" t="s">
        <v>3952</v>
      </c>
      <c r="Z843" s="68"/>
    </row>
    <row r="844" spans="1:26" x14ac:dyDescent="0.25">
      <c r="A844" s="66" t="s">
        <v>220</v>
      </c>
      <c r="B844" s="66" t="s">
        <v>220</v>
      </c>
      <c r="C844" s="78"/>
      <c r="D844" s="79"/>
      <c r="E844" s="80"/>
      <c r="F844" s="81"/>
      <c r="G844" s="78"/>
      <c r="H844" s="77"/>
      <c r="I844" s="82"/>
      <c r="J844" s="82"/>
      <c r="K844" s="36"/>
      <c r="L844" s="85"/>
      <c r="M844" s="85"/>
      <c r="N844" s="84"/>
      <c r="O844" s="68" t="s">
        <v>179</v>
      </c>
      <c r="P844" s="70">
        <v>42389.707499999997</v>
      </c>
      <c r="Q844" s="68" t="s">
        <v>2057</v>
      </c>
      <c r="R844" s="68"/>
      <c r="S844" s="68"/>
      <c r="T844" s="68" t="s">
        <v>2459</v>
      </c>
      <c r="U844" s="70">
        <v>42389.707499999997</v>
      </c>
      <c r="V844" s="72" t="s">
        <v>3239</v>
      </c>
      <c r="W844" s="68"/>
      <c r="X844" s="68"/>
      <c r="Y844" s="74" t="s">
        <v>3953</v>
      </c>
      <c r="Z844" s="68"/>
    </row>
    <row r="845" spans="1:26" x14ac:dyDescent="0.25">
      <c r="A845" s="66" t="s">
        <v>220</v>
      </c>
      <c r="B845" s="66" t="s">
        <v>220</v>
      </c>
      <c r="C845" s="78"/>
      <c r="D845" s="79"/>
      <c r="E845" s="80"/>
      <c r="F845" s="81"/>
      <c r="G845" s="78"/>
      <c r="H845" s="77"/>
      <c r="I845" s="82"/>
      <c r="J845" s="82"/>
      <c r="K845" s="36"/>
      <c r="L845" s="85"/>
      <c r="M845" s="85"/>
      <c r="N845" s="84"/>
      <c r="O845" s="68" t="s">
        <v>179</v>
      </c>
      <c r="P845" s="70">
        <v>42389.943182870367</v>
      </c>
      <c r="Q845" s="68" t="s">
        <v>2058</v>
      </c>
      <c r="R845" s="72" t="s">
        <v>2128</v>
      </c>
      <c r="S845" s="68" t="s">
        <v>344</v>
      </c>
      <c r="T845" s="68"/>
      <c r="U845" s="70">
        <v>42389.943182870367</v>
      </c>
      <c r="V845" s="72" t="s">
        <v>3240</v>
      </c>
      <c r="W845" s="68"/>
      <c r="X845" s="68"/>
      <c r="Y845" s="74" t="s">
        <v>3954</v>
      </c>
      <c r="Z845" s="68"/>
    </row>
    <row r="846" spans="1:26" x14ac:dyDescent="0.25">
      <c r="A846" s="66" t="s">
        <v>220</v>
      </c>
      <c r="B846" s="66" t="s">
        <v>220</v>
      </c>
      <c r="C846" s="78"/>
      <c r="D846" s="79"/>
      <c r="E846" s="80"/>
      <c r="F846" s="81"/>
      <c r="G846" s="78"/>
      <c r="H846" s="77"/>
      <c r="I846" s="82"/>
      <c r="J846" s="82"/>
      <c r="K846" s="36"/>
      <c r="L846" s="85"/>
      <c r="M846" s="85"/>
      <c r="N846" s="84"/>
      <c r="O846" s="68" t="s">
        <v>179</v>
      </c>
      <c r="P846" s="70">
        <v>42389.971134259256</v>
      </c>
      <c r="Q846" s="68" t="s">
        <v>2059</v>
      </c>
      <c r="R846" s="68"/>
      <c r="S846" s="68"/>
      <c r="T846" s="68"/>
      <c r="U846" s="70">
        <v>42389.971134259256</v>
      </c>
      <c r="V846" s="72" t="s">
        <v>3241</v>
      </c>
      <c r="W846" s="68"/>
      <c r="X846" s="68"/>
      <c r="Y846" s="74" t="s">
        <v>3955</v>
      </c>
      <c r="Z846" s="74" t="s">
        <v>3954</v>
      </c>
    </row>
    <row r="847" spans="1:26" x14ac:dyDescent="0.25">
      <c r="A847" s="66" t="s">
        <v>220</v>
      </c>
      <c r="B847" s="66" t="s">
        <v>220</v>
      </c>
      <c r="C847" s="78"/>
      <c r="D847" s="79"/>
      <c r="E847" s="80"/>
      <c r="F847" s="81"/>
      <c r="G847" s="78"/>
      <c r="H847" s="77"/>
      <c r="I847" s="82"/>
      <c r="J847" s="82"/>
      <c r="K847" s="36"/>
      <c r="L847" s="85"/>
      <c r="M847" s="85"/>
      <c r="N847" s="84"/>
      <c r="O847" s="68" t="s">
        <v>179</v>
      </c>
      <c r="P847" s="70">
        <v>42390.806469907409</v>
      </c>
      <c r="Q847" s="68" t="s">
        <v>2060</v>
      </c>
      <c r="R847" s="72" t="s">
        <v>2143</v>
      </c>
      <c r="S847" s="68" t="s">
        <v>2383</v>
      </c>
      <c r="T847" s="68" t="s">
        <v>2465</v>
      </c>
      <c r="U847" s="70">
        <v>42390.806469907409</v>
      </c>
      <c r="V847" s="72" t="s">
        <v>3242</v>
      </c>
      <c r="W847" s="68"/>
      <c r="X847" s="68"/>
      <c r="Y847" s="74" t="s">
        <v>3956</v>
      </c>
      <c r="Z847" s="68"/>
    </row>
    <row r="848" spans="1:26" x14ac:dyDescent="0.25">
      <c r="A848" s="66" t="s">
        <v>220</v>
      </c>
      <c r="B848" s="66" t="s">
        <v>220</v>
      </c>
      <c r="C848" s="78"/>
      <c r="D848" s="79"/>
      <c r="E848" s="80"/>
      <c r="F848" s="81"/>
      <c r="G848" s="78"/>
      <c r="H848" s="77"/>
      <c r="I848" s="82"/>
      <c r="J848" s="82"/>
      <c r="K848" s="36"/>
      <c r="L848" s="85"/>
      <c r="M848" s="85"/>
      <c r="N848" s="84"/>
      <c r="O848" s="68" t="s">
        <v>179</v>
      </c>
      <c r="P848" s="70">
        <v>42390.952025462961</v>
      </c>
      <c r="Q848" s="68" t="s">
        <v>2061</v>
      </c>
      <c r="R848" s="72" t="s">
        <v>2195</v>
      </c>
      <c r="S848" s="68" t="s">
        <v>2395</v>
      </c>
      <c r="T848" s="68"/>
      <c r="U848" s="70">
        <v>42390.952025462961</v>
      </c>
      <c r="V848" s="72" t="s">
        <v>3243</v>
      </c>
      <c r="W848" s="68"/>
      <c r="X848" s="68"/>
      <c r="Y848" s="74" t="s">
        <v>3957</v>
      </c>
      <c r="Z848" s="68"/>
    </row>
    <row r="849" spans="1:26" x14ac:dyDescent="0.25">
      <c r="A849" s="66" t="s">
        <v>220</v>
      </c>
      <c r="B849" s="66" t="s">
        <v>220</v>
      </c>
      <c r="C849" s="78"/>
      <c r="D849" s="79"/>
      <c r="E849" s="80"/>
      <c r="F849" s="81"/>
      <c r="G849" s="78"/>
      <c r="H849" s="77"/>
      <c r="I849" s="82"/>
      <c r="J849" s="82"/>
      <c r="K849" s="36"/>
      <c r="L849" s="85"/>
      <c r="M849" s="85"/>
      <c r="N849" s="84"/>
      <c r="O849" s="68" t="s">
        <v>179</v>
      </c>
      <c r="P849" s="70">
        <v>42394.635312500002</v>
      </c>
      <c r="Q849" s="68" t="s">
        <v>2062</v>
      </c>
      <c r="R849" s="72" t="s">
        <v>2128</v>
      </c>
      <c r="S849" s="68" t="s">
        <v>344</v>
      </c>
      <c r="T849" s="68"/>
      <c r="U849" s="70">
        <v>42394.635312500002</v>
      </c>
      <c r="V849" s="72" t="s">
        <v>3244</v>
      </c>
      <c r="W849" s="68"/>
      <c r="X849" s="68"/>
      <c r="Y849" s="74" t="s">
        <v>3958</v>
      </c>
      <c r="Z849" s="68"/>
    </row>
    <row r="850" spans="1:26" x14ac:dyDescent="0.25">
      <c r="A850" s="66" t="s">
        <v>220</v>
      </c>
      <c r="B850" s="66" t="s">
        <v>220</v>
      </c>
      <c r="C850" s="78"/>
      <c r="D850" s="79"/>
      <c r="E850" s="80"/>
      <c r="F850" s="81"/>
      <c r="G850" s="78"/>
      <c r="H850" s="77"/>
      <c r="I850" s="82"/>
      <c r="J850" s="82"/>
      <c r="K850" s="36"/>
      <c r="L850" s="85"/>
      <c r="M850" s="85"/>
      <c r="N850" s="84"/>
      <c r="O850" s="68" t="s">
        <v>179</v>
      </c>
      <c r="P850" s="70">
        <v>42394.667557870373</v>
      </c>
      <c r="Q850" s="68" t="s">
        <v>2063</v>
      </c>
      <c r="R850" s="72" t="s">
        <v>2228</v>
      </c>
      <c r="S850" s="68" t="s">
        <v>2395</v>
      </c>
      <c r="T850" s="68"/>
      <c r="U850" s="70">
        <v>42394.667557870373</v>
      </c>
      <c r="V850" s="72" t="s">
        <v>3245</v>
      </c>
      <c r="W850" s="68"/>
      <c r="X850" s="68"/>
      <c r="Y850" s="74" t="s">
        <v>3959</v>
      </c>
      <c r="Z850" s="68"/>
    </row>
    <row r="851" spans="1:26" x14ac:dyDescent="0.25">
      <c r="A851" s="66" t="s">
        <v>220</v>
      </c>
      <c r="B851" s="66" t="s">
        <v>220</v>
      </c>
      <c r="C851" s="78"/>
      <c r="D851" s="79"/>
      <c r="E851" s="80"/>
      <c r="F851" s="81"/>
      <c r="G851" s="78"/>
      <c r="H851" s="77"/>
      <c r="I851" s="82"/>
      <c r="J851" s="82"/>
      <c r="K851" s="36"/>
      <c r="L851" s="85"/>
      <c r="M851" s="85"/>
      <c r="N851" s="84"/>
      <c r="O851" s="68" t="s">
        <v>179</v>
      </c>
      <c r="P851" s="70">
        <v>42394.845752314817</v>
      </c>
      <c r="Q851" s="68" t="s">
        <v>2064</v>
      </c>
      <c r="R851" s="68"/>
      <c r="S851" s="68"/>
      <c r="T851" s="68"/>
      <c r="U851" s="70">
        <v>42394.845752314817</v>
      </c>
      <c r="V851" s="72" t="s">
        <v>3246</v>
      </c>
      <c r="W851" s="68"/>
      <c r="X851" s="68"/>
      <c r="Y851" s="74" t="s">
        <v>3960</v>
      </c>
      <c r="Z851" s="68"/>
    </row>
    <row r="852" spans="1:26" x14ac:dyDescent="0.25">
      <c r="A852" s="66" t="s">
        <v>220</v>
      </c>
      <c r="B852" s="66" t="s">
        <v>220</v>
      </c>
      <c r="C852" s="78"/>
      <c r="D852" s="79"/>
      <c r="E852" s="80"/>
      <c r="F852" s="81"/>
      <c r="G852" s="78"/>
      <c r="H852" s="77"/>
      <c r="I852" s="82"/>
      <c r="J852" s="82"/>
      <c r="K852" s="36"/>
      <c r="L852" s="85"/>
      <c r="M852" s="85"/>
      <c r="N852" s="84"/>
      <c r="O852" s="68" t="s">
        <v>179</v>
      </c>
      <c r="P852" s="70">
        <v>42395.645868055559</v>
      </c>
      <c r="Q852" s="68" t="s">
        <v>289</v>
      </c>
      <c r="R852" s="72" t="s">
        <v>326</v>
      </c>
      <c r="S852" s="68" t="s">
        <v>344</v>
      </c>
      <c r="T852" s="68" t="s">
        <v>370</v>
      </c>
      <c r="U852" s="70">
        <v>42395.645868055559</v>
      </c>
      <c r="V852" s="72" t="s">
        <v>419</v>
      </c>
      <c r="W852" s="68"/>
      <c r="X852" s="68"/>
      <c r="Y852" s="74" t="s">
        <v>487</v>
      </c>
      <c r="Z852" s="68"/>
    </row>
    <row r="853" spans="1:26" x14ac:dyDescent="0.25">
      <c r="A853" s="66" t="s">
        <v>220</v>
      </c>
      <c r="B853" s="66" t="s">
        <v>220</v>
      </c>
      <c r="C853" s="78"/>
      <c r="D853" s="79"/>
      <c r="E853" s="80"/>
      <c r="F853" s="81"/>
      <c r="G853" s="78"/>
      <c r="H853" s="77"/>
      <c r="I853" s="82"/>
      <c r="J853" s="82"/>
      <c r="K853" s="36"/>
      <c r="L853" s="85"/>
      <c r="M853" s="85"/>
      <c r="N853" s="84"/>
      <c r="O853" s="68" t="s">
        <v>179</v>
      </c>
      <c r="P853" s="70">
        <v>42396.053101851852</v>
      </c>
      <c r="Q853" s="68" t="s">
        <v>290</v>
      </c>
      <c r="R853" s="68"/>
      <c r="S853" s="68"/>
      <c r="T853" s="68"/>
      <c r="U853" s="70">
        <v>42396.053101851852</v>
      </c>
      <c r="V853" s="72" t="s">
        <v>420</v>
      </c>
      <c r="W853" s="68"/>
      <c r="X853" s="68"/>
      <c r="Y853" s="74" t="s">
        <v>488</v>
      </c>
      <c r="Z853" s="68"/>
    </row>
    <row r="854" spans="1:26" x14ac:dyDescent="0.25">
      <c r="A854" s="66" t="s">
        <v>220</v>
      </c>
      <c r="B854" s="66" t="s">
        <v>220</v>
      </c>
      <c r="C854" s="78"/>
      <c r="D854" s="79"/>
      <c r="E854" s="80"/>
      <c r="F854" s="81"/>
      <c r="G854" s="78"/>
      <c r="H854" s="77"/>
      <c r="I854" s="82"/>
      <c r="J854" s="82"/>
      <c r="K854" s="36"/>
      <c r="L854" s="85"/>
      <c r="M854" s="85"/>
      <c r="N854" s="84"/>
      <c r="O854" s="68" t="s">
        <v>179</v>
      </c>
      <c r="P854" s="70">
        <v>42396.663993055554</v>
      </c>
      <c r="Q854" s="68" t="s">
        <v>2065</v>
      </c>
      <c r="R854" s="72" t="s">
        <v>2143</v>
      </c>
      <c r="S854" s="68" t="s">
        <v>2383</v>
      </c>
      <c r="T854" s="68"/>
      <c r="U854" s="70">
        <v>42396.663993055554</v>
      </c>
      <c r="V854" s="72" t="s">
        <v>3247</v>
      </c>
      <c r="W854" s="68"/>
      <c r="X854" s="68"/>
      <c r="Y854" s="74" t="s">
        <v>3961</v>
      </c>
      <c r="Z854" s="68"/>
    </row>
    <row r="855" spans="1:26" x14ac:dyDescent="0.25">
      <c r="A855" s="66" t="s">
        <v>220</v>
      </c>
      <c r="B855" s="66" t="s">
        <v>220</v>
      </c>
      <c r="C855" s="78"/>
      <c r="D855" s="79"/>
      <c r="E855" s="80"/>
      <c r="F855" s="81"/>
      <c r="G855" s="78"/>
      <c r="H855" s="77"/>
      <c r="I855" s="82"/>
      <c r="J855" s="82"/>
      <c r="K855" s="36"/>
      <c r="L855" s="85"/>
      <c r="M855" s="85"/>
      <c r="N855" s="84"/>
      <c r="O855" s="68" t="s">
        <v>179</v>
      </c>
      <c r="P855" s="70">
        <v>42397.613206018519</v>
      </c>
      <c r="Q855" s="68" t="s">
        <v>2066</v>
      </c>
      <c r="R855" s="72" t="s">
        <v>2303</v>
      </c>
      <c r="S855" s="68" t="s">
        <v>344</v>
      </c>
      <c r="T855" s="68"/>
      <c r="U855" s="70">
        <v>42397.613206018519</v>
      </c>
      <c r="V855" s="72" t="s">
        <v>3248</v>
      </c>
      <c r="W855" s="68"/>
      <c r="X855" s="68"/>
      <c r="Y855" s="74" t="s">
        <v>3962</v>
      </c>
      <c r="Z855" s="68"/>
    </row>
    <row r="856" spans="1:26" x14ac:dyDescent="0.25">
      <c r="A856" s="66" t="s">
        <v>224</v>
      </c>
      <c r="B856" s="66" t="s">
        <v>220</v>
      </c>
      <c r="C856" s="78"/>
      <c r="D856" s="79"/>
      <c r="E856" s="80"/>
      <c r="F856" s="81"/>
      <c r="G856" s="78"/>
      <c r="H856" s="77"/>
      <c r="I856" s="82"/>
      <c r="J856" s="82"/>
      <c r="K856" s="36"/>
      <c r="L856" s="85"/>
      <c r="M856" s="85"/>
      <c r="N856" s="84"/>
      <c r="O856" s="68" t="s">
        <v>250</v>
      </c>
      <c r="P856" s="70">
        <v>42390.201932870368</v>
      </c>
      <c r="Q856" s="68" t="s">
        <v>1632</v>
      </c>
      <c r="R856" s="72" t="s">
        <v>2202</v>
      </c>
      <c r="S856" s="68" t="s">
        <v>344</v>
      </c>
      <c r="T856" s="68"/>
      <c r="U856" s="70">
        <v>42390.201932870368</v>
      </c>
      <c r="V856" s="72" t="s">
        <v>3249</v>
      </c>
      <c r="W856" s="68"/>
      <c r="X856" s="68"/>
      <c r="Y856" s="74" t="s">
        <v>3963</v>
      </c>
      <c r="Z856" s="68"/>
    </row>
    <row r="857" spans="1:26" x14ac:dyDescent="0.25">
      <c r="A857" s="66" t="s">
        <v>224</v>
      </c>
      <c r="B857" s="66" t="s">
        <v>220</v>
      </c>
      <c r="C857" s="78"/>
      <c r="D857" s="79"/>
      <c r="E857" s="80"/>
      <c r="F857" s="81"/>
      <c r="G857" s="78"/>
      <c r="H857" s="77"/>
      <c r="I857" s="82"/>
      <c r="J857" s="82"/>
      <c r="K857" s="36"/>
      <c r="L857" s="85"/>
      <c r="M857" s="85"/>
      <c r="N857" s="84"/>
      <c r="O857" s="68" t="s">
        <v>250</v>
      </c>
      <c r="P857" s="70">
        <v>42396.105405092596</v>
      </c>
      <c r="Q857" s="68" t="s">
        <v>284</v>
      </c>
      <c r="R857" s="68"/>
      <c r="S857" s="68"/>
      <c r="T857" s="68"/>
      <c r="U857" s="70">
        <v>42396.105405092596</v>
      </c>
      <c r="V857" s="72" t="s">
        <v>416</v>
      </c>
      <c r="W857" s="68"/>
      <c r="X857" s="68"/>
      <c r="Y857" s="74" t="s">
        <v>484</v>
      </c>
      <c r="Z857" s="68"/>
    </row>
    <row r="858" spans="1:26" x14ac:dyDescent="0.25">
      <c r="A858" s="66" t="s">
        <v>224</v>
      </c>
      <c r="B858" s="66" t="s">
        <v>220</v>
      </c>
      <c r="C858" s="78"/>
      <c r="D858" s="79"/>
      <c r="E858" s="80"/>
      <c r="F858" s="81"/>
      <c r="G858" s="78"/>
      <c r="H858" s="77"/>
      <c r="I858" s="82"/>
      <c r="J858" s="82"/>
      <c r="K858" s="36"/>
      <c r="L858" s="85"/>
      <c r="M858" s="85"/>
      <c r="N858" s="84"/>
      <c r="O858" s="68" t="s">
        <v>250</v>
      </c>
      <c r="P858" s="70">
        <v>42397.764710648145</v>
      </c>
      <c r="Q858" s="68" t="s">
        <v>1796</v>
      </c>
      <c r="R858" s="72" t="s">
        <v>2143</v>
      </c>
      <c r="S858" s="68" t="s">
        <v>2383</v>
      </c>
      <c r="T858" s="68"/>
      <c r="U858" s="70">
        <v>42397.764710648145</v>
      </c>
      <c r="V858" s="72" t="s">
        <v>3250</v>
      </c>
      <c r="W858" s="68"/>
      <c r="X858" s="68"/>
      <c r="Y858" s="74" t="s">
        <v>3964</v>
      </c>
      <c r="Z858" s="68"/>
    </row>
    <row r="859" spans="1:26" x14ac:dyDescent="0.25">
      <c r="A859" s="66" t="s">
        <v>1337</v>
      </c>
      <c r="B859" s="66" t="s">
        <v>1337</v>
      </c>
      <c r="C859" s="78"/>
      <c r="D859" s="79"/>
      <c r="E859" s="80"/>
      <c r="F859" s="81"/>
      <c r="G859" s="78"/>
      <c r="H859" s="77"/>
      <c r="I859" s="82"/>
      <c r="J859" s="82"/>
      <c r="K859" s="36"/>
      <c r="L859" s="85"/>
      <c r="M859" s="85"/>
      <c r="N859" s="84"/>
      <c r="O859" s="68" t="s">
        <v>179</v>
      </c>
      <c r="P859" s="70">
        <v>42389.805937500001</v>
      </c>
      <c r="Q859" s="68" t="s">
        <v>2067</v>
      </c>
      <c r="R859" s="68"/>
      <c r="S859" s="68"/>
      <c r="T859" s="68" t="s">
        <v>2543</v>
      </c>
      <c r="U859" s="70">
        <v>42389.805937500001</v>
      </c>
      <c r="V859" s="72" t="s">
        <v>3251</v>
      </c>
      <c r="W859" s="68">
        <v>28.468646499999998</v>
      </c>
      <c r="X859" s="68">
        <v>-81.2678054</v>
      </c>
      <c r="Y859" s="74" t="s">
        <v>3965</v>
      </c>
      <c r="Z859" s="68"/>
    </row>
    <row r="860" spans="1:26" x14ac:dyDescent="0.25">
      <c r="A860" s="66" t="s">
        <v>1337</v>
      </c>
      <c r="B860" s="66" t="s">
        <v>1337</v>
      </c>
      <c r="C860" s="78"/>
      <c r="D860" s="79"/>
      <c r="E860" s="80"/>
      <c r="F860" s="81"/>
      <c r="G860" s="78"/>
      <c r="H860" s="77"/>
      <c r="I860" s="82"/>
      <c r="J860" s="82"/>
      <c r="K860" s="36"/>
      <c r="L860" s="85"/>
      <c r="M860" s="85"/>
      <c r="N860" s="84"/>
      <c r="O860" s="68" t="s">
        <v>179</v>
      </c>
      <c r="P860" s="70">
        <v>42389.889849537038</v>
      </c>
      <c r="Q860" s="68" t="s">
        <v>2068</v>
      </c>
      <c r="R860" s="68"/>
      <c r="S860" s="68"/>
      <c r="T860" s="68" t="s">
        <v>2544</v>
      </c>
      <c r="U860" s="70">
        <v>42389.889849537038</v>
      </c>
      <c r="V860" s="72" t="s">
        <v>3252</v>
      </c>
      <c r="W860" s="68">
        <v>28.468646499999998</v>
      </c>
      <c r="X860" s="68">
        <v>-81.2678054</v>
      </c>
      <c r="Y860" s="74" t="s">
        <v>3966</v>
      </c>
      <c r="Z860" s="68"/>
    </row>
    <row r="861" spans="1:26" x14ac:dyDescent="0.25">
      <c r="A861" s="66" t="s">
        <v>1337</v>
      </c>
      <c r="B861" s="66" t="s">
        <v>1337</v>
      </c>
      <c r="C861" s="78"/>
      <c r="D861" s="79"/>
      <c r="E861" s="80"/>
      <c r="F861" s="81"/>
      <c r="G861" s="78"/>
      <c r="H861" s="77"/>
      <c r="I861" s="82"/>
      <c r="J861" s="82"/>
      <c r="K861" s="36"/>
      <c r="L861" s="85"/>
      <c r="M861" s="85"/>
      <c r="N861" s="84"/>
      <c r="O861" s="68" t="s">
        <v>179</v>
      </c>
      <c r="P861" s="70">
        <v>42391.778287037036</v>
      </c>
      <c r="Q861" s="68" t="s">
        <v>2069</v>
      </c>
      <c r="R861" s="68"/>
      <c r="S861" s="68"/>
      <c r="T861" s="68" t="s">
        <v>2545</v>
      </c>
      <c r="U861" s="70">
        <v>42391.778287037036</v>
      </c>
      <c r="V861" s="72" t="s">
        <v>3253</v>
      </c>
      <c r="W861" s="68">
        <v>28.468646499999998</v>
      </c>
      <c r="X861" s="68">
        <v>-81.2678054</v>
      </c>
      <c r="Y861" s="74" t="s">
        <v>3967</v>
      </c>
      <c r="Z861" s="68"/>
    </row>
    <row r="862" spans="1:26" x14ac:dyDescent="0.25">
      <c r="A862" s="66" t="s">
        <v>1337</v>
      </c>
      <c r="B862" s="66" t="s">
        <v>1337</v>
      </c>
      <c r="C862" s="78"/>
      <c r="D862" s="79"/>
      <c r="E862" s="80"/>
      <c r="F862" s="81"/>
      <c r="G862" s="78"/>
      <c r="H862" s="77"/>
      <c r="I862" s="82"/>
      <c r="J862" s="82"/>
      <c r="K862" s="36"/>
      <c r="L862" s="85"/>
      <c r="M862" s="85"/>
      <c r="N862" s="84"/>
      <c r="O862" s="68" t="s">
        <v>179</v>
      </c>
      <c r="P862" s="70">
        <v>42393.857951388891</v>
      </c>
      <c r="Q862" s="68" t="s">
        <v>2070</v>
      </c>
      <c r="R862" s="68"/>
      <c r="S862" s="68"/>
      <c r="T862" s="68" t="s">
        <v>2546</v>
      </c>
      <c r="U862" s="70">
        <v>42393.857951388891</v>
      </c>
      <c r="V862" s="72" t="s">
        <v>3254</v>
      </c>
      <c r="W862" s="68">
        <v>28.4704777</v>
      </c>
      <c r="X862" s="68">
        <v>-81.266187799999997</v>
      </c>
      <c r="Y862" s="74" t="s">
        <v>3968</v>
      </c>
      <c r="Z862" s="68"/>
    </row>
    <row r="863" spans="1:26" x14ac:dyDescent="0.25">
      <c r="A863" s="66" t="s">
        <v>1337</v>
      </c>
      <c r="B863" s="66" t="s">
        <v>1337</v>
      </c>
      <c r="C863" s="78"/>
      <c r="D863" s="79"/>
      <c r="E863" s="80"/>
      <c r="F863" s="81"/>
      <c r="G863" s="78"/>
      <c r="H863" s="77"/>
      <c r="I863" s="82"/>
      <c r="J863" s="82"/>
      <c r="K863" s="36"/>
      <c r="L863" s="85"/>
      <c r="M863" s="85"/>
      <c r="N863" s="84"/>
      <c r="O863" s="68" t="s">
        <v>179</v>
      </c>
      <c r="P863" s="70">
        <v>42394.635567129626</v>
      </c>
      <c r="Q863" s="68" t="s">
        <v>2071</v>
      </c>
      <c r="R863" s="68"/>
      <c r="S863" s="68"/>
      <c r="T863" s="68" t="s">
        <v>2547</v>
      </c>
      <c r="U863" s="70">
        <v>42394.635567129626</v>
      </c>
      <c r="V863" s="72" t="s">
        <v>3255</v>
      </c>
      <c r="W863" s="68">
        <v>28.4981796</v>
      </c>
      <c r="X863" s="68">
        <v>-81.269143200000002</v>
      </c>
      <c r="Y863" s="74" t="s">
        <v>3969</v>
      </c>
      <c r="Z863" s="68"/>
    </row>
    <row r="864" spans="1:26" x14ac:dyDescent="0.25">
      <c r="A864" s="66" t="s">
        <v>1337</v>
      </c>
      <c r="B864" s="66" t="s">
        <v>1337</v>
      </c>
      <c r="C864" s="78"/>
      <c r="D864" s="79"/>
      <c r="E864" s="80"/>
      <c r="F864" s="81"/>
      <c r="G864" s="78"/>
      <c r="H864" s="77"/>
      <c r="I864" s="82"/>
      <c r="J864" s="82"/>
      <c r="K864" s="36"/>
      <c r="L864" s="85"/>
      <c r="M864" s="85"/>
      <c r="N864" s="84"/>
      <c r="O864" s="68" t="s">
        <v>179</v>
      </c>
      <c r="P864" s="70">
        <v>42394.705289351848</v>
      </c>
      <c r="Q864" s="68" t="s">
        <v>2072</v>
      </c>
      <c r="R864" s="68"/>
      <c r="S864" s="68"/>
      <c r="T864" s="68" t="s">
        <v>2548</v>
      </c>
      <c r="U864" s="70">
        <v>42394.705289351848</v>
      </c>
      <c r="V864" s="72" t="s">
        <v>3256</v>
      </c>
      <c r="W864" s="68">
        <v>28.469660999999999</v>
      </c>
      <c r="X864" s="68">
        <v>-81.268550000000005</v>
      </c>
      <c r="Y864" s="74" t="s">
        <v>3970</v>
      </c>
      <c r="Z864" s="68"/>
    </row>
    <row r="865" spans="1:26" x14ac:dyDescent="0.25">
      <c r="A865" s="66" t="s">
        <v>1337</v>
      </c>
      <c r="B865" s="66" t="s">
        <v>1337</v>
      </c>
      <c r="C865" s="78"/>
      <c r="D865" s="79"/>
      <c r="E865" s="80"/>
      <c r="F865" s="81"/>
      <c r="G865" s="78"/>
      <c r="H865" s="77"/>
      <c r="I865" s="82"/>
      <c r="J865" s="82"/>
      <c r="K865" s="36"/>
      <c r="L865" s="85"/>
      <c r="M865" s="85"/>
      <c r="N865" s="84"/>
      <c r="O865" s="68" t="s">
        <v>179</v>
      </c>
      <c r="P865" s="70">
        <v>42396.711956018517</v>
      </c>
      <c r="Q865" s="68" t="s">
        <v>2073</v>
      </c>
      <c r="R865" s="68"/>
      <c r="S865" s="68"/>
      <c r="T865" s="68" t="s">
        <v>2549</v>
      </c>
      <c r="U865" s="70">
        <v>42396.711956018517</v>
      </c>
      <c r="V865" s="72" t="s">
        <v>3257</v>
      </c>
      <c r="W865" s="68">
        <v>28.509921200000001</v>
      </c>
      <c r="X865" s="68">
        <v>-81.269041200000004</v>
      </c>
      <c r="Y865" s="74" t="s">
        <v>3971</v>
      </c>
      <c r="Z865" s="68"/>
    </row>
    <row r="866" spans="1:26" x14ac:dyDescent="0.25">
      <c r="A866" s="66" t="s">
        <v>1337</v>
      </c>
      <c r="B866" s="66" t="s">
        <v>1337</v>
      </c>
      <c r="C866" s="78"/>
      <c r="D866" s="79"/>
      <c r="E866" s="80"/>
      <c r="F866" s="81"/>
      <c r="G866" s="78"/>
      <c r="H866" s="77"/>
      <c r="I866" s="82"/>
      <c r="J866" s="82"/>
      <c r="K866" s="36"/>
      <c r="L866" s="85"/>
      <c r="M866" s="85"/>
      <c r="N866" s="84"/>
      <c r="O866" s="68" t="s">
        <v>179</v>
      </c>
      <c r="P866" s="70">
        <v>42396.87164351852</v>
      </c>
      <c r="Q866" s="68" t="s">
        <v>2074</v>
      </c>
      <c r="R866" s="68"/>
      <c r="S866" s="68"/>
      <c r="T866" s="68" t="s">
        <v>2464</v>
      </c>
      <c r="U866" s="70">
        <v>42396.87164351852</v>
      </c>
      <c r="V866" s="72" t="s">
        <v>3258</v>
      </c>
      <c r="W866" s="68">
        <v>28.509921200000001</v>
      </c>
      <c r="X866" s="68">
        <v>-81.269041200000004</v>
      </c>
      <c r="Y866" s="74" t="s">
        <v>3972</v>
      </c>
      <c r="Z866" s="68"/>
    </row>
    <row r="867" spans="1:26" x14ac:dyDescent="0.25">
      <c r="A867" s="66" t="s">
        <v>1337</v>
      </c>
      <c r="B867" s="66" t="s">
        <v>1337</v>
      </c>
      <c r="C867" s="78"/>
      <c r="D867" s="79"/>
      <c r="E867" s="80"/>
      <c r="F867" s="81"/>
      <c r="G867" s="78"/>
      <c r="H867" s="77"/>
      <c r="I867" s="82"/>
      <c r="J867" s="82"/>
      <c r="K867" s="36"/>
      <c r="L867" s="85"/>
      <c r="M867" s="85"/>
      <c r="N867" s="84"/>
      <c r="O867" s="68" t="s">
        <v>179</v>
      </c>
      <c r="P867" s="70">
        <v>42397.260462962964</v>
      </c>
      <c r="Q867" s="68" t="s">
        <v>2075</v>
      </c>
      <c r="R867" s="68"/>
      <c r="S867" s="68"/>
      <c r="T867" s="68" t="s">
        <v>2547</v>
      </c>
      <c r="U867" s="70">
        <v>42397.260462962964</v>
      </c>
      <c r="V867" s="72" t="s">
        <v>3259</v>
      </c>
      <c r="W867" s="68">
        <v>28.509921200000001</v>
      </c>
      <c r="X867" s="68">
        <v>-81.269041200000004</v>
      </c>
      <c r="Y867" s="74" t="s">
        <v>3973</v>
      </c>
      <c r="Z867" s="68"/>
    </row>
    <row r="868" spans="1:26" x14ac:dyDescent="0.25">
      <c r="A868" s="66" t="s">
        <v>1337</v>
      </c>
      <c r="B868" s="66" t="s">
        <v>1337</v>
      </c>
      <c r="C868" s="78"/>
      <c r="D868" s="79"/>
      <c r="E868" s="80"/>
      <c r="F868" s="81"/>
      <c r="G868" s="78"/>
      <c r="H868" s="77"/>
      <c r="I868" s="82"/>
      <c r="J868" s="82"/>
      <c r="K868" s="36"/>
      <c r="L868" s="85"/>
      <c r="M868" s="85"/>
      <c r="N868" s="84"/>
      <c r="O868" s="68" t="s">
        <v>179</v>
      </c>
      <c r="P868" s="70">
        <v>42397.562708333331</v>
      </c>
      <c r="Q868" s="68" t="s">
        <v>2076</v>
      </c>
      <c r="R868" s="68"/>
      <c r="S868" s="68"/>
      <c r="T868" s="68" t="s">
        <v>2550</v>
      </c>
      <c r="U868" s="70">
        <v>42397.562708333331</v>
      </c>
      <c r="V868" s="72" t="s">
        <v>3260</v>
      </c>
      <c r="W868" s="68">
        <v>28.473539500000001</v>
      </c>
      <c r="X868" s="68">
        <v>-81.268678600000001</v>
      </c>
      <c r="Y868" s="74" t="s">
        <v>3974</v>
      </c>
      <c r="Z868" s="68"/>
    </row>
    <row r="869" spans="1:26" x14ac:dyDescent="0.25">
      <c r="A869" s="66" t="s">
        <v>1337</v>
      </c>
      <c r="B869" s="66" t="s">
        <v>1337</v>
      </c>
      <c r="C869" s="78"/>
      <c r="D869" s="79"/>
      <c r="E869" s="80"/>
      <c r="F869" s="81"/>
      <c r="G869" s="78"/>
      <c r="H869" s="77"/>
      <c r="I869" s="82"/>
      <c r="J869" s="82"/>
      <c r="K869" s="36"/>
      <c r="L869" s="85"/>
      <c r="M869" s="85"/>
      <c r="N869" s="84"/>
      <c r="O869" s="68" t="s">
        <v>179</v>
      </c>
      <c r="P869" s="70">
        <v>42397.774456018517</v>
      </c>
      <c r="Q869" s="68" t="s">
        <v>2077</v>
      </c>
      <c r="R869" s="68"/>
      <c r="S869" s="68"/>
      <c r="T869" s="68" t="s">
        <v>2503</v>
      </c>
      <c r="U869" s="70">
        <v>42397.774456018517</v>
      </c>
      <c r="V869" s="72" t="s">
        <v>3261</v>
      </c>
      <c r="W869" s="68">
        <v>28.501282199999999</v>
      </c>
      <c r="X869" s="68">
        <v>-81.269064499999999</v>
      </c>
      <c r="Y869" s="74" t="s">
        <v>3975</v>
      </c>
      <c r="Z869" s="68"/>
    </row>
    <row r="870" spans="1:26" x14ac:dyDescent="0.25">
      <c r="A870" s="66" t="s">
        <v>1338</v>
      </c>
      <c r="B870" s="66" t="s">
        <v>1341</v>
      </c>
      <c r="C870" s="78"/>
      <c r="D870" s="79"/>
      <c r="E870" s="80"/>
      <c r="F870" s="81"/>
      <c r="G870" s="78"/>
      <c r="H870" s="77"/>
      <c r="I870" s="82"/>
      <c r="J870" s="82"/>
      <c r="K870" s="36"/>
      <c r="L870" s="85"/>
      <c r="M870" s="85"/>
      <c r="N870" s="84"/>
      <c r="O870" s="68" t="s">
        <v>250</v>
      </c>
      <c r="P870" s="70">
        <v>42397.783125000002</v>
      </c>
      <c r="Q870" s="68" t="s">
        <v>2078</v>
      </c>
      <c r="R870" s="68"/>
      <c r="S870" s="68"/>
      <c r="T870" s="68" t="s">
        <v>1341</v>
      </c>
      <c r="U870" s="70">
        <v>42397.783125000002</v>
      </c>
      <c r="V870" s="72" t="s">
        <v>3262</v>
      </c>
      <c r="W870" s="68"/>
      <c r="X870" s="68"/>
      <c r="Y870" s="74" t="s">
        <v>3976</v>
      </c>
      <c r="Z870" s="68"/>
    </row>
    <row r="871" spans="1:26" x14ac:dyDescent="0.25">
      <c r="A871" s="66" t="s">
        <v>1339</v>
      </c>
      <c r="B871" s="66" t="s">
        <v>1341</v>
      </c>
      <c r="C871" s="78"/>
      <c r="D871" s="79"/>
      <c r="E871" s="80"/>
      <c r="F871" s="81"/>
      <c r="G871" s="78"/>
      <c r="H871" s="77"/>
      <c r="I871" s="82"/>
      <c r="J871" s="82"/>
      <c r="K871" s="36"/>
      <c r="L871" s="85"/>
      <c r="M871" s="85"/>
      <c r="N871" s="84"/>
      <c r="O871" s="68" t="s">
        <v>250</v>
      </c>
      <c r="P871" s="70">
        <v>42397.783865740741</v>
      </c>
      <c r="Q871" s="68" t="s">
        <v>2078</v>
      </c>
      <c r="R871" s="68"/>
      <c r="S871" s="68"/>
      <c r="T871" s="68" t="s">
        <v>1341</v>
      </c>
      <c r="U871" s="70">
        <v>42397.783865740741</v>
      </c>
      <c r="V871" s="72" t="s">
        <v>3263</v>
      </c>
      <c r="W871" s="68"/>
      <c r="X871" s="68"/>
      <c r="Y871" s="74" t="s">
        <v>3977</v>
      </c>
      <c r="Z871" s="68"/>
    </row>
    <row r="872" spans="1:26" x14ac:dyDescent="0.25">
      <c r="A872" s="66" t="s">
        <v>1340</v>
      </c>
      <c r="B872" s="66" t="s">
        <v>1341</v>
      </c>
      <c r="C872" s="78"/>
      <c r="D872" s="79"/>
      <c r="E872" s="80"/>
      <c r="F872" s="81"/>
      <c r="G872" s="78"/>
      <c r="H872" s="77"/>
      <c r="I872" s="82"/>
      <c r="J872" s="82"/>
      <c r="K872" s="36"/>
      <c r="L872" s="85"/>
      <c r="M872" s="85"/>
      <c r="N872" s="84"/>
      <c r="O872" s="68" t="s">
        <v>250</v>
      </c>
      <c r="P872" s="70">
        <v>42397.784444444442</v>
      </c>
      <c r="Q872" s="68" t="s">
        <v>2078</v>
      </c>
      <c r="R872" s="68"/>
      <c r="S872" s="68"/>
      <c r="T872" s="68" t="s">
        <v>1341</v>
      </c>
      <c r="U872" s="70">
        <v>42397.784444444442</v>
      </c>
      <c r="V872" s="72" t="s">
        <v>3264</v>
      </c>
      <c r="W872" s="68"/>
      <c r="X872" s="68"/>
      <c r="Y872" s="74" t="s">
        <v>3978</v>
      </c>
      <c r="Z872" s="68"/>
    </row>
    <row r="873" spans="1:26" x14ac:dyDescent="0.25">
      <c r="A873" s="66" t="s">
        <v>244</v>
      </c>
      <c r="B873" s="66" t="s">
        <v>244</v>
      </c>
      <c r="C873" s="78"/>
      <c r="D873" s="79"/>
      <c r="E873" s="80"/>
      <c r="F873" s="81"/>
      <c r="G873" s="78"/>
      <c r="H873" s="77"/>
      <c r="I873" s="82"/>
      <c r="J873" s="82"/>
      <c r="K873" s="36"/>
      <c r="L873" s="85"/>
      <c r="M873" s="85"/>
      <c r="N873" s="84"/>
      <c r="O873" s="68" t="s">
        <v>179</v>
      </c>
      <c r="P873" s="70">
        <v>42397.792407407411</v>
      </c>
      <c r="Q873" s="68" t="s">
        <v>312</v>
      </c>
      <c r="R873" s="72" t="s">
        <v>343</v>
      </c>
      <c r="S873" s="68" t="s">
        <v>346</v>
      </c>
      <c r="T873" s="68"/>
      <c r="U873" s="70">
        <v>42397.792407407411</v>
      </c>
      <c r="V873" s="72" t="s">
        <v>443</v>
      </c>
      <c r="W873" s="68"/>
      <c r="X873" s="68"/>
      <c r="Y873" s="74" t="s">
        <v>511</v>
      </c>
      <c r="Z873" s="68"/>
    </row>
    <row r="874" spans="1:26" x14ac:dyDescent="0.25">
      <c r="A874" s="66" t="s">
        <v>1341</v>
      </c>
      <c r="B874" s="66" t="s">
        <v>1341</v>
      </c>
      <c r="C874" s="78"/>
      <c r="D874" s="79"/>
      <c r="E874" s="80"/>
      <c r="F874" s="81"/>
      <c r="G874" s="78"/>
      <c r="H874" s="77"/>
      <c r="I874" s="82"/>
      <c r="J874" s="82"/>
      <c r="K874" s="36"/>
      <c r="L874" s="85"/>
      <c r="M874" s="85"/>
      <c r="N874" s="84"/>
      <c r="O874" s="68" t="s">
        <v>179</v>
      </c>
      <c r="P874" s="70">
        <v>42397.775925925926</v>
      </c>
      <c r="Q874" s="68" t="s">
        <v>2079</v>
      </c>
      <c r="R874" s="68"/>
      <c r="S874" s="68"/>
      <c r="T874" s="68" t="s">
        <v>1341</v>
      </c>
      <c r="U874" s="70">
        <v>42397.775925925926</v>
      </c>
      <c r="V874" s="72" t="s">
        <v>3265</v>
      </c>
      <c r="W874" s="68"/>
      <c r="X874" s="68"/>
      <c r="Y874" s="74" t="s">
        <v>3979</v>
      </c>
      <c r="Z874" s="68"/>
    </row>
    <row r="875" spans="1:26" x14ac:dyDescent="0.25">
      <c r="A875" s="66" t="s">
        <v>1341</v>
      </c>
      <c r="B875" s="66" t="s">
        <v>1341</v>
      </c>
      <c r="C875" s="78"/>
      <c r="D875" s="79"/>
      <c r="E875" s="80"/>
      <c r="F875" s="81"/>
      <c r="G875" s="78"/>
      <c r="H875" s="77"/>
      <c r="I875" s="82"/>
      <c r="J875" s="82"/>
      <c r="K875" s="36"/>
      <c r="L875" s="85"/>
      <c r="M875" s="85"/>
      <c r="N875" s="84"/>
      <c r="O875" s="68" t="s">
        <v>179</v>
      </c>
      <c r="P875" s="70">
        <v>42397.797395833331</v>
      </c>
      <c r="Q875" s="68" t="s">
        <v>2080</v>
      </c>
      <c r="R875" s="72" t="s">
        <v>2348</v>
      </c>
      <c r="S875" s="68" t="s">
        <v>345</v>
      </c>
      <c r="T875" s="68" t="s">
        <v>1341</v>
      </c>
      <c r="U875" s="70">
        <v>42397.797395833331</v>
      </c>
      <c r="V875" s="72" t="s">
        <v>3266</v>
      </c>
      <c r="W875" s="68"/>
      <c r="X875" s="68"/>
      <c r="Y875" s="74" t="s">
        <v>3980</v>
      </c>
      <c r="Z875" s="68"/>
    </row>
  </sheetData>
  <dataConsolidate/>
  <dataValidations count="14">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L3:L875"/>
    <dataValidation allowBlank="1" errorTitle="Invalid Edge Visibility" error="The optional edge visibility must be Yes, Y, True, T, Always, 1, or empty to make the edge visible; or No, N, False, F, Never, or 0 to hide the edge.  Try selecting from the drop-down list instead." promptTitle="Edge ID" prompt="This is a unique ID that gets filled in automatically.  Do not edit this column." sqref="M3:M875"/>
    <dataValidation allowBlank="1" showErrorMessage="1" sqref="N2:N875"/>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Text Color" prompt="To select an optional label text color, right-click and select Select Color on the right-click menu." sqref="I3:I875"/>
    <dataValidation allowBlank="1" showInputMessage="1" errorTitle="Invalid Edge Visibility" error="The optional edge visibility must be Yes, Y, True, T, Always, 1, or empty to make the edge visible; or No, N, False, F, Never, or 0 to hide the edge.  Try selecting from the drop-down list instead." promptTitle="Edge Label Font Size" prompt="Enter an optional label font size between 8 and 72." sqref="J3:J875"/>
    <dataValidation allowBlank="1" showInputMessage="1" promptTitle="Edge Color" prompt="To select an optional edge color, right-click and select Select Color on the right-click menu." sqref="C3:C875"/>
    <dataValidation allowBlank="1" showInputMessage="1" errorTitle="Invalid Edge Width" error="The optional edge width must be a whole number between 1 and 10." promptTitle="Edge Width" prompt="Enter an optional edge width between 1 and 10." sqref="D3:D875"/>
    <dataValidation allowBlank="1" showInputMessage="1" errorTitle="Invalid Edge Opacity" error="The optional edge opacity must be a whole number between 0 and 10." promptTitle="Edge Opacity" prompt="Enter an optional edge opacity between 0 (transparent) and 100 (opaque)." sqref="F3:F875"/>
    <dataValidation type="list" allowBlank="1" showInputMessage="1" showErrorMessage="1" errorTitle="Invalid Edge Visibility" error="You have entered an invalid edge visibility.  Try selecting from the drop-down list instead." promptTitle="Edge Visibility" prompt="Select an optional edge visibility.  Edges are shown by default." sqref="G3:G875">
      <formula1>ValidEdgeVisibilities</formula1>
    </dataValidation>
    <dataValidation allowBlank="1" showInputMessage="1" showErrorMessage="1" promptTitle="Vertex 1 Name" prompt="Enter the name of the edge's first vertex." sqref="A3:A875"/>
    <dataValidation allowBlank="1" showInputMessage="1" showErrorMessage="1" promptTitle="Vertex 2 Name" prompt="Enter the name of the edge's second vertex." sqref="B3:B875"/>
    <dataValidation allowBlank="1" showInputMessage="1" showErrorMessage="1" errorTitle="Invalid Edge Visibility" error="You have entered an unrecognized edge visibility.  Try selecting from the drop-down list instead." promptTitle="Edge Label" prompt="Enter an optional edge label." sqref="H3:H875"/>
    <dataValidation type="list" allowBlank="1" showInputMessage="1" showErrorMessage="1" errorTitle="Invalid Edge Style" error="You have entered an invalid edge style.  Try selecting from the drop-down list instead." promptTitle="Edge Style" prompt="Select an optional edge style.  Edges are Solid by default." sqref="E3:E875">
      <formula1>ValidEdgeStyles</formula1>
    </dataValidation>
    <dataValidation allowBlank="1" errorTitle="Invalid Edge Visibility" error="The optional edge visibility must be Yes, Y, True, T, Always, 1, or empty to make the edge visible; or No, N, False, F, Never, or 0 to hide the edge.  Try selecting from the drop-down list instead." sqref="K3:K875"/>
  </dataValidations>
  <hyperlinks>
    <hyperlink ref="Q694" r:id="rId1"/>
    <hyperlink ref="R3" r:id="rId2"/>
    <hyperlink ref="R4" r:id="rId3"/>
    <hyperlink ref="R6" r:id="rId4"/>
    <hyperlink ref="R7" r:id="rId5"/>
    <hyperlink ref="R8" r:id="rId6"/>
    <hyperlink ref="R9" r:id="rId7"/>
    <hyperlink ref="R10" r:id="rId8"/>
    <hyperlink ref="R11" r:id="rId9"/>
    <hyperlink ref="R13" r:id="rId10"/>
    <hyperlink ref="R15" r:id="rId11"/>
    <hyperlink ref="R16" r:id="rId12"/>
    <hyperlink ref="R17" r:id="rId13"/>
    <hyperlink ref="R18" r:id="rId14"/>
    <hyperlink ref="R19" r:id="rId15"/>
    <hyperlink ref="R20" r:id="rId16"/>
    <hyperlink ref="R21" r:id="rId17"/>
    <hyperlink ref="R23" r:id="rId18"/>
    <hyperlink ref="R24" r:id="rId19"/>
    <hyperlink ref="R25" r:id="rId20"/>
    <hyperlink ref="R26" r:id="rId21"/>
    <hyperlink ref="R27" r:id="rId22"/>
    <hyperlink ref="R28" r:id="rId23"/>
    <hyperlink ref="R29" r:id="rId24"/>
    <hyperlink ref="R31" r:id="rId25"/>
    <hyperlink ref="R33" r:id="rId26"/>
    <hyperlink ref="R47" r:id="rId27"/>
    <hyperlink ref="R48" r:id="rId28"/>
    <hyperlink ref="R49" r:id="rId29"/>
    <hyperlink ref="R52" r:id="rId30"/>
    <hyperlink ref="R53" r:id="rId31"/>
    <hyperlink ref="R54" r:id="rId32"/>
    <hyperlink ref="R55" r:id="rId33"/>
    <hyperlink ref="R56" r:id="rId34"/>
    <hyperlink ref="R57" r:id="rId35"/>
    <hyperlink ref="R58" r:id="rId36"/>
    <hyperlink ref="R59" r:id="rId37"/>
    <hyperlink ref="R60" r:id="rId38"/>
    <hyperlink ref="R61" r:id="rId39"/>
    <hyperlink ref="R63" r:id="rId40"/>
    <hyperlink ref="R64" r:id="rId41"/>
    <hyperlink ref="R65" r:id="rId42"/>
    <hyperlink ref="R66" r:id="rId43"/>
    <hyperlink ref="R67" r:id="rId44"/>
    <hyperlink ref="R68" r:id="rId45"/>
    <hyperlink ref="R69" r:id="rId46"/>
    <hyperlink ref="R70" r:id="rId47"/>
    <hyperlink ref="R71" r:id="rId48"/>
    <hyperlink ref="R72" r:id="rId49"/>
    <hyperlink ref="R73" r:id="rId50"/>
    <hyperlink ref="R74" r:id="rId51"/>
    <hyperlink ref="R75" r:id="rId52"/>
    <hyperlink ref="R82" r:id="rId53"/>
    <hyperlink ref="R83" r:id="rId54"/>
    <hyperlink ref="R84" r:id="rId55"/>
    <hyperlink ref="R85" r:id="rId56"/>
    <hyperlink ref="R97" r:id="rId57"/>
    <hyperlink ref="R99" r:id="rId58"/>
    <hyperlink ref="R100" r:id="rId59"/>
    <hyperlink ref="R101" r:id="rId60"/>
    <hyperlink ref="R102" r:id="rId61"/>
    <hyperlink ref="R103" r:id="rId62"/>
    <hyperlink ref="R104" r:id="rId63"/>
    <hyperlink ref="R105" r:id="rId64"/>
    <hyperlink ref="R106" r:id="rId65"/>
    <hyperlink ref="R107" r:id="rId66"/>
    <hyperlink ref="R108" r:id="rId67"/>
    <hyperlink ref="R109" r:id="rId68"/>
    <hyperlink ref="R110" r:id="rId69"/>
    <hyperlink ref="R111" r:id="rId70"/>
    <hyperlink ref="R112" r:id="rId71"/>
    <hyperlink ref="R114" r:id="rId72"/>
    <hyperlink ref="R115" r:id="rId73"/>
    <hyperlink ref="R118" r:id="rId74"/>
    <hyperlink ref="R119" r:id="rId75"/>
    <hyperlink ref="R121" r:id="rId76"/>
    <hyperlink ref="R125" r:id="rId77"/>
    <hyperlink ref="R127" r:id="rId78"/>
    <hyperlink ref="R135" r:id="rId79"/>
    <hyperlink ref="R136" r:id="rId80"/>
    <hyperlink ref="R137" r:id="rId81"/>
    <hyperlink ref="R138" r:id="rId82"/>
    <hyperlink ref="R139" r:id="rId83"/>
    <hyperlink ref="R140" r:id="rId84"/>
    <hyperlink ref="R144" r:id="rId85"/>
    <hyperlink ref="R145" r:id="rId86"/>
    <hyperlink ref="R146" r:id="rId87"/>
    <hyperlink ref="R147" r:id="rId88"/>
    <hyperlink ref="R148" r:id="rId89"/>
    <hyperlink ref="R151" r:id="rId90"/>
    <hyperlink ref="R152" r:id="rId91"/>
    <hyperlink ref="R153" r:id="rId92"/>
    <hyperlink ref="R154" r:id="rId93"/>
    <hyperlink ref="R155" r:id="rId94"/>
    <hyperlink ref="R157" r:id="rId95"/>
    <hyperlink ref="R158" r:id="rId96"/>
    <hyperlink ref="R159" r:id="rId97"/>
    <hyperlink ref="R160" r:id="rId98"/>
    <hyperlink ref="R165" r:id="rId99"/>
    <hyperlink ref="R168" r:id="rId100"/>
    <hyperlink ref="R169" r:id="rId101"/>
    <hyperlink ref="R171" r:id="rId102"/>
    <hyperlink ref="R172" r:id="rId103"/>
    <hyperlink ref="R173" r:id="rId104"/>
    <hyperlink ref="R174" r:id="rId105"/>
    <hyperlink ref="R175" r:id="rId106"/>
    <hyperlink ref="R176" r:id="rId107"/>
    <hyperlink ref="R177" r:id="rId108"/>
    <hyperlink ref="R178" r:id="rId109"/>
    <hyperlink ref="R179" r:id="rId110"/>
    <hyperlink ref="R180" r:id="rId111"/>
    <hyperlink ref="R181" r:id="rId112"/>
    <hyperlink ref="R182" r:id="rId113"/>
    <hyperlink ref="R183" r:id="rId114"/>
    <hyperlink ref="R184" r:id="rId115"/>
    <hyperlink ref="R185" r:id="rId116"/>
    <hyperlink ref="R186" r:id="rId117"/>
    <hyperlink ref="R187" r:id="rId118"/>
    <hyperlink ref="R188" r:id="rId119"/>
    <hyperlink ref="R190" r:id="rId120"/>
    <hyperlink ref="R191" r:id="rId121"/>
    <hyperlink ref="R192" r:id="rId122"/>
    <hyperlink ref="R193" r:id="rId123"/>
    <hyperlink ref="R194" r:id="rId124" location="2016-O-CAN-KMEG-FG-Y-0001"/>
    <hyperlink ref="R195" r:id="rId125" location="2016-O-CON-KMEG-WW-Y-0003"/>
    <hyperlink ref="R196" r:id="rId126" location="MEG/201601221632/201601221632"/>
    <hyperlink ref="R197" r:id="rId127" location="2016-O-CAN-KMEG-WW-Y-0003"/>
    <hyperlink ref="R203" r:id="rId128" location="2016-O-NEW-KMEG-FG-Y-0001"/>
    <hyperlink ref="R204" r:id="rId129" location="2016-O-EXT-KMEG-WS-A-0001"/>
    <hyperlink ref="R205" r:id="rId130" location="2016-O-CAN-KMEG-FG-Y-0001"/>
    <hyperlink ref="R206" r:id="rId131" location="2016-O-NEW-KMEG-WW-Y-0003"/>
    <hyperlink ref="R207" r:id="rId132" location="2016-O-COR-KMEG-WW-Y-0003"/>
    <hyperlink ref="R208" r:id="rId133" location="2016-O-CON-KMEG-WW-Y-0003"/>
    <hyperlink ref="R209" r:id="rId134" location="2016-O-EXT-KMEG-WW-Y-0003"/>
    <hyperlink ref="R210" r:id="rId135" location="MEG/201601221632/201601221632"/>
    <hyperlink ref="R211" r:id="rId136" location="2016-O-CAN-KMEG-WW-Y-0003"/>
    <hyperlink ref="R212" r:id="rId137"/>
    <hyperlink ref="R213" r:id="rId138"/>
    <hyperlink ref="R215" r:id="rId139"/>
    <hyperlink ref="R216" r:id="rId140"/>
    <hyperlink ref="R217" r:id="rId141"/>
    <hyperlink ref="R218" r:id="rId142"/>
    <hyperlink ref="R219" r:id="rId143"/>
    <hyperlink ref="R220" r:id="rId144"/>
    <hyperlink ref="R221" r:id="rId145"/>
    <hyperlink ref="R224" r:id="rId146" display="https://www.chickasaw.tv/history-timeline/video/the-self-determination-act-of-1975/document/indian-self-determination-and-indian-education-assistance-act?utm_source=Twitter&amp;utm_medium=Social&amp;utm_content=chickasaw_tv_history-timeline_video_the-self-determination-act-of-1975_document_indian-self-determination-and-indian-education-assistance-act-2016-01-22&amp;utm_campaign=Chickasaw"/>
    <hyperlink ref="R225" r:id="rId147"/>
    <hyperlink ref="R228" r:id="rId148"/>
    <hyperlink ref="R229" r:id="rId149"/>
    <hyperlink ref="R230" r:id="rId150"/>
    <hyperlink ref="R238" r:id="rId151"/>
    <hyperlink ref="R239" r:id="rId152"/>
    <hyperlink ref="R240" r:id="rId153"/>
    <hyperlink ref="R241" r:id="rId154"/>
    <hyperlink ref="R242" r:id="rId155"/>
    <hyperlink ref="R243" r:id="rId156"/>
    <hyperlink ref="R245" r:id="rId157"/>
    <hyperlink ref="R246" r:id="rId158"/>
    <hyperlink ref="R247" r:id="rId159"/>
    <hyperlink ref="R249" r:id="rId160"/>
    <hyperlink ref="R250" r:id="rId161"/>
    <hyperlink ref="R251" r:id="rId162"/>
    <hyperlink ref="R252" r:id="rId163"/>
    <hyperlink ref="R253" r:id="rId164"/>
    <hyperlink ref="R255" r:id="rId165"/>
    <hyperlink ref="R256" r:id="rId166"/>
    <hyperlink ref="R260" r:id="rId167"/>
    <hyperlink ref="R261" r:id="rId168"/>
    <hyperlink ref="R262" r:id="rId169"/>
    <hyperlink ref="R264" r:id="rId170"/>
    <hyperlink ref="R269" r:id="rId171"/>
    <hyperlink ref="R270" r:id="rId172"/>
    <hyperlink ref="R271" r:id="rId173"/>
    <hyperlink ref="R272" r:id="rId174"/>
    <hyperlink ref="R273" r:id="rId175"/>
    <hyperlink ref="R274" r:id="rId176"/>
    <hyperlink ref="R276" r:id="rId177"/>
    <hyperlink ref="R277" r:id="rId178"/>
    <hyperlink ref="R279" r:id="rId179"/>
    <hyperlink ref="R284" r:id="rId180"/>
    <hyperlink ref="R285" r:id="rId181"/>
    <hyperlink ref="R286" r:id="rId182"/>
    <hyperlink ref="R288" r:id="rId183"/>
    <hyperlink ref="R289" r:id="rId184"/>
    <hyperlink ref="R290" r:id="rId185"/>
    <hyperlink ref="R291" r:id="rId186"/>
    <hyperlink ref="R292" r:id="rId187"/>
    <hyperlink ref="R293" r:id="rId188"/>
    <hyperlink ref="R294" r:id="rId189"/>
    <hyperlink ref="R298" r:id="rId190"/>
    <hyperlink ref="R300" r:id="rId191"/>
    <hyperlink ref="R301" r:id="rId192"/>
    <hyperlink ref="R303" r:id="rId193"/>
    <hyperlink ref="R304" r:id="rId194"/>
    <hyperlink ref="R312" r:id="rId195"/>
    <hyperlink ref="R322" r:id="rId196"/>
    <hyperlink ref="R323" r:id="rId197"/>
    <hyperlink ref="R326" r:id="rId198"/>
    <hyperlink ref="R327" r:id="rId199"/>
    <hyperlink ref="R328" r:id="rId200"/>
    <hyperlink ref="R332" r:id="rId201"/>
    <hyperlink ref="R333" r:id="rId202"/>
    <hyperlink ref="R334" r:id="rId203"/>
    <hyperlink ref="R335" r:id="rId204"/>
    <hyperlink ref="R336" r:id="rId205"/>
    <hyperlink ref="R337" r:id="rId206"/>
    <hyperlink ref="R338" r:id="rId207"/>
    <hyperlink ref="R348" r:id="rId208"/>
    <hyperlink ref="R349" r:id="rId209"/>
    <hyperlink ref="R350" r:id="rId210"/>
    <hyperlink ref="R351" r:id="rId211"/>
    <hyperlink ref="R354" r:id="rId212"/>
    <hyperlink ref="R357" r:id="rId213"/>
    <hyperlink ref="R358" r:id="rId214"/>
    <hyperlink ref="R359" r:id="rId215"/>
    <hyperlink ref="R360" r:id="rId216"/>
    <hyperlink ref="R361" r:id="rId217"/>
    <hyperlink ref="R362" r:id="rId218"/>
    <hyperlink ref="R364" r:id="rId219"/>
    <hyperlink ref="R365" r:id="rId220"/>
    <hyperlink ref="R366" r:id="rId221"/>
    <hyperlink ref="R372" r:id="rId222" location="ARX/201601260258/201601260258"/>
    <hyperlink ref="R373" r:id="rId223"/>
    <hyperlink ref="R374" r:id="rId224"/>
    <hyperlink ref="R376" r:id="rId225"/>
    <hyperlink ref="R377" r:id="rId226"/>
    <hyperlink ref="R389" r:id="rId227"/>
    <hyperlink ref="R390" r:id="rId228"/>
    <hyperlink ref="R396" r:id="rId229" location="2016-O-CAN-KMEG-WW-Y-0003"/>
    <hyperlink ref="R405" r:id="rId230"/>
    <hyperlink ref="R420" r:id="rId231"/>
    <hyperlink ref="R421" r:id="rId232"/>
    <hyperlink ref="R422" r:id="rId233"/>
    <hyperlink ref="R423" r:id="rId234"/>
    <hyperlink ref="R424" r:id="rId235"/>
    <hyperlink ref="R425" r:id="rId236"/>
    <hyperlink ref="R426" r:id="rId237"/>
    <hyperlink ref="R427" r:id="rId238"/>
    <hyperlink ref="R428" r:id="rId239"/>
    <hyperlink ref="R429" r:id="rId240"/>
    <hyperlink ref="R430" r:id="rId241"/>
    <hyperlink ref="R431" r:id="rId242"/>
    <hyperlink ref="R432" r:id="rId243"/>
    <hyperlink ref="R438" r:id="rId244"/>
    <hyperlink ref="R439" r:id="rId245"/>
    <hyperlink ref="R449" r:id="rId246"/>
    <hyperlink ref="R450" r:id="rId247"/>
    <hyperlink ref="R451" r:id="rId248"/>
    <hyperlink ref="R452" r:id="rId249" location="st_refDomain=&amp;st_refQuery="/>
    <hyperlink ref="R453" r:id="rId250"/>
    <hyperlink ref="R454" r:id="rId251"/>
    <hyperlink ref="R455" r:id="rId252"/>
    <hyperlink ref="R456" r:id="rId253"/>
    <hyperlink ref="R457" r:id="rId254"/>
    <hyperlink ref="R458" r:id="rId255"/>
    <hyperlink ref="R463" r:id="rId256"/>
    <hyperlink ref="R464" r:id="rId257"/>
    <hyperlink ref="R465" r:id="rId258"/>
    <hyperlink ref="R466" r:id="rId259"/>
    <hyperlink ref="R467" r:id="rId260"/>
    <hyperlink ref="R468" r:id="rId261"/>
    <hyperlink ref="R473" r:id="rId262"/>
    <hyperlink ref="R475" r:id="rId263"/>
    <hyperlink ref="R476" r:id="rId264"/>
    <hyperlink ref="R478" r:id="rId265"/>
    <hyperlink ref="R480" r:id="rId266"/>
    <hyperlink ref="R481" r:id="rId267"/>
    <hyperlink ref="R485" r:id="rId268"/>
    <hyperlink ref="R490" r:id="rId269"/>
    <hyperlink ref="R492" r:id="rId270"/>
    <hyperlink ref="R493" r:id="rId271"/>
    <hyperlink ref="R494" r:id="rId272"/>
    <hyperlink ref="R495" r:id="rId273"/>
    <hyperlink ref="R496" r:id="rId274"/>
    <hyperlink ref="R497" r:id="rId275"/>
    <hyperlink ref="R498" r:id="rId276"/>
    <hyperlink ref="R499" r:id="rId277"/>
    <hyperlink ref="R503" r:id="rId278"/>
    <hyperlink ref="R504" r:id="rId279"/>
    <hyperlink ref="R505" r:id="rId280"/>
    <hyperlink ref="R506" r:id="rId281"/>
    <hyperlink ref="R507" r:id="rId282"/>
    <hyperlink ref="R508" r:id="rId283"/>
    <hyperlink ref="R509" r:id="rId284"/>
    <hyperlink ref="R510" r:id="rId285"/>
    <hyperlink ref="R512" r:id="rId286"/>
    <hyperlink ref="R514" r:id="rId287"/>
    <hyperlink ref="R515" r:id="rId288"/>
    <hyperlink ref="R516" r:id="rId289"/>
    <hyperlink ref="R517" r:id="rId290"/>
    <hyperlink ref="R518" r:id="rId291"/>
    <hyperlink ref="R520" r:id="rId292"/>
    <hyperlink ref="R521" r:id="rId293"/>
    <hyperlink ref="R525" r:id="rId294"/>
    <hyperlink ref="R526" r:id="rId295"/>
    <hyperlink ref="R527" r:id="rId296"/>
    <hyperlink ref="R528" r:id="rId297"/>
    <hyperlink ref="R529" r:id="rId298"/>
    <hyperlink ref="R532" r:id="rId299"/>
    <hyperlink ref="R533" r:id="rId300"/>
    <hyperlink ref="R534" r:id="rId301"/>
    <hyperlink ref="R535" r:id="rId302"/>
    <hyperlink ref="R536" r:id="rId303"/>
    <hyperlink ref="R537" r:id="rId304"/>
    <hyperlink ref="R538" r:id="rId305"/>
    <hyperlink ref="R539" r:id="rId306"/>
    <hyperlink ref="R540" r:id="rId307"/>
    <hyperlink ref="R541" r:id="rId308"/>
    <hyperlink ref="R542" r:id="rId309"/>
    <hyperlink ref="R543" r:id="rId310"/>
    <hyperlink ref="R548" r:id="rId311"/>
    <hyperlink ref="R549" r:id="rId312"/>
    <hyperlink ref="R550" r:id="rId313"/>
    <hyperlink ref="R551" r:id="rId314"/>
    <hyperlink ref="R552" r:id="rId315"/>
    <hyperlink ref="R553" r:id="rId316" location="st_refDomain=&amp;st_refQuery="/>
    <hyperlink ref="R554" r:id="rId317"/>
    <hyperlink ref="R555" r:id="rId318"/>
    <hyperlink ref="R556" r:id="rId319"/>
    <hyperlink ref="R557" r:id="rId320"/>
    <hyperlink ref="R558" r:id="rId321"/>
    <hyperlink ref="R559" r:id="rId322"/>
    <hyperlink ref="R560" r:id="rId323"/>
    <hyperlink ref="R561" r:id="rId324"/>
    <hyperlink ref="R563" r:id="rId325"/>
    <hyperlink ref="R564" r:id="rId326"/>
    <hyperlink ref="R565" r:id="rId327"/>
    <hyperlink ref="R570" r:id="rId328"/>
    <hyperlink ref="R571" r:id="rId329" location="2016-O-CAN-KMEG-FG-Y-0001"/>
    <hyperlink ref="R572" r:id="rId330" location="2016-O-CON-KMEG-WW-Y-0003"/>
    <hyperlink ref="R573" r:id="rId331" location="2016-O-CAN-KMEG-WW-Y-0003"/>
    <hyperlink ref="R576" r:id="rId332"/>
    <hyperlink ref="R577" r:id="rId333"/>
    <hyperlink ref="R578" r:id="rId334"/>
    <hyperlink ref="R584" r:id="rId335"/>
    <hyperlink ref="R585" r:id="rId336"/>
    <hyperlink ref="R592" r:id="rId337"/>
    <hyperlink ref="R593" r:id="rId338"/>
    <hyperlink ref="R594" r:id="rId339"/>
    <hyperlink ref="R595" r:id="rId340"/>
    <hyperlink ref="R596" r:id="rId341"/>
    <hyperlink ref="R597" r:id="rId342"/>
    <hyperlink ref="R600" r:id="rId343"/>
    <hyperlink ref="R601" r:id="rId344" display="https://www.google.com/url?rct=j&amp;sa=t&amp;url=http://www.thecallnews.com/102735/1592/general-newsnew-chickasaw-superintendent-012816&amp;ct=ga&amp;cd=CAIyGjk1NmUxYzc1MTI4MWI4NDY6Y29tOmVuOlVT&amp;usg=AFQjCNEAqLa4-nQwfcy2_zCmj1nv2NAb4Q&amp;utm_source=twitterfeed&amp;utm_medium=twitter"/>
    <hyperlink ref="R610" r:id="rId345"/>
    <hyperlink ref="R612" r:id="rId346"/>
    <hyperlink ref="R613" r:id="rId347"/>
    <hyperlink ref="R614" r:id="rId348"/>
    <hyperlink ref="R615" r:id="rId349"/>
    <hyperlink ref="R616" r:id="rId350"/>
    <hyperlink ref="R618" r:id="rId351"/>
    <hyperlink ref="R619" r:id="rId352"/>
    <hyperlink ref="R620" r:id="rId353"/>
    <hyperlink ref="R622" r:id="rId354"/>
    <hyperlink ref="R623" r:id="rId355"/>
    <hyperlink ref="R624" r:id="rId356"/>
    <hyperlink ref="R625" r:id="rId357"/>
    <hyperlink ref="R628" r:id="rId358"/>
    <hyperlink ref="R629" r:id="rId359"/>
    <hyperlink ref="R630" r:id="rId360"/>
    <hyperlink ref="R631" r:id="rId361"/>
    <hyperlink ref="R632" r:id="rId362"/>
    <hyperlink ref="R633" r:id="rId363" display="https://www.chickasaw.tv/history-timeline/video/the-self-determination-act-of-1975/document/indian-self-determination-and-indian-education-assistance-act?utm_source=Twitter&amp;utm_medium=Social&amp;utm_content=chickasaw_tv_history-timeline_video_the-self-determination-act-of-1975_document_indian-self-determination-and-indian-education-assistance-act-2016-01-22&amp;utm_campaign=Chickasaw"/>
    <hyperlink ref="R634" r:id="rId364" display="https://www.chickasaw.tv/arts/video/the-mcswain-theatre-a-second-chance/document/mcswain-theatre-profile?utm_source=Twitter&amp;utm_medium=Social&amp;utm_content=chickasaw_tv_arts_video_the-mcswain-theatre-a-second-chance_document_mcswain-theatre-profile-2016-01-28&amp;utm_campaign=Chickasaw"/>
    <hyperlink ref="R635" r:id="rId365" location="sthash.GumJyCKe.uxfs&amp;st_refDomain=&amp;st_refQuery="/>
    <hyperlink ref="R641" r:id="rId366"/>
    <hyperlink ref="R642" r:id="rId367"/>
    <hyperlink ref="R645" r:id="rId368"/>
    <hyperlink ref="R646" r:id="rId369"/>
    <hyperlink ref="R654" r:id="rId370"/>
    <hyperlink ref="R665" r:id="rId371"/>
    <hyperlink ref="R666" r:id="rId372"/>
    <hyperlink ref="R682" r:id="rId373"/>
    <hyperlink ref="R683" r:id="rId374"/>
    <hyperlink ref="R694" r:id="rId375"/>
    <hyperlink ref="R696" r:id="rId376"/>
    <hyperlink ref="R697" r:id="rId377"/>
    <hyperlink ref="R701" r:id="rId378"/>
    <hyperlink ref="R702" r:id="rId379"/>
    <hyperlink ref="R703" r:id="rId380"/>
    <hyperlink ref="R704" r:id="rId381"/>
    <hyperlink ref="R705" r:id="rId382"/>
    <hyperlink ref="R706" r:id="rId383"/>
    <hyperlink ref="R707" r:id="rId384"/>
    <hyperlink ref="R708" r:id="rId385"/>
    <hyperlink ref="R709" r:id="rId386"/>
    <hyperlink ref="R710" r:id="rId387"/>
    <hyperlink ref="R711" r:id="rId388"/>
    <hyperlink ref="R712" r:id="rId389"/>
    <hyperlink ref="R713" r:id="rId390"/>
    <hyperlink ref="R714" r:id="rId391"/>
    <hyperlink ref="R715" r:id="rId392"/>
    <hyperlink ref="R716" r:id="rId393"/>
    <hyperlink ref="R717" r:id="rId394"/>
    <hyperlink ref="R718" r:id="rId395"/>
    <hyperlink ref="R719" r:id="rId396"/>
    <hyperlink ref="R721" r:id="rId397"/>
    <hyperlink ref="R723" r:id="rId398"/>
    <hyperlink ref="R724" r:id="rId399"/>
    <hyperlink ref="R730" r:id="rId400"/>
    <hyperlink ref="R731" r:id="rId401"/>
    <hyperlink ref="R732" r:id="rId402"/>
    <hyperlink ref="R733" r:id="rId403"/>
    <hyperlink ref="R734" r:id="rId404"/>
    <hyperlink ref="R735" r:id="rId405"/>
    <hyperlink ref="R736" r:id="rId406"/>
    <hyperlink ref="R737" r:id="rId407"/>
    <hyperlink ref="R738" r:id="rId408"/>
    <hyperlink ref="R740" r:id="rId409"/>
    <hyperlink ref="R747" r:id="rId410"/>
    <hyperlink ref="R752" r:id="rId411"/>
    <hyperlink ref="R753" r:id="rId412"/>
    <hyperlink ref="R754" r:id="rId413"/>
    <hyperlink ref="R755" r:id="rId414"/>
    <hyperlink ref="R756" r:id="rId415"/>
    <hyperlink ref="R757" r:id="rId416"/>
    <hyperlink ref="R758" r:id="rId417"/>
    <hyperlink ref="R761" r:id="rId418"/>
    <hyperlink ref="R762" r:id="rId419"/>
    <hyperlink ref="R763" r:id="rId420"/>
    <hyperlink ref="R765" r:id="rId421"/>
    <hyperlink ref="R766" r:id="rId422"/>
    <hyperlink ref="R768" r:id="rId423"/>
    <hyperlink ref="R771" r:id="rId424"/>
    <hyperlink ref="R774" r:id="rId425"/>
    <hyperlink ref="R779" r:id="rId426"/>
    <hyperlink ref="R781" r:id="rId427"/>
    <hyperlink ref="R783" r:id="rId428"/>
    <hyperlink ref="R784" r:id="rId429"/>
    <hyperlink ref="R785" r:id="rId430"/>
    <hyperlink ref="R787" r:id="rId431"/>
    <hyperlink ref="R788" r:id="rId432"/>
    <hyperlink ref="R789" r:id="rId433"/>
    <hyperlink ref="R790" r:id="rId434"/>
    <hyperlink ref="R792" r:id="rId435"/>
    <hyperlink ref="R795" r:id="rId436"/>
    <hyperlink ref="R796" r:id="rId437"/>
    <hyperlink ref="R797" r:id="rId438"/>
    <hyperlink ref="R798" r:id="rId439"/>
    <hyperlink ref="R799" r:id="rId440"/>
    <hyperlink ref="R800" r:id="rId441"/>
    <hyperlink ref="R801" r:id="rId442"/>
    <hyperlink ref="R804" r:id="rId443"/>
    <hyperlink ref="R805" r:id="rId444"/>
    <hyperlink ref="R806" r:id="rId445"/>
    <hyperlink ref="R808" r:id="rId446"/>
    <hyperlink ref="R810" r:id="rId447"/>
    <hyperlink ref="R811" r:id="rId448"/>
    <hyperlink ref="R813" r:id="rId449"/>
    <hyperlink ref="R814" r:id="rId450"/>
    <hyperlink ref="R815" r:id="rId451"/>
    <hyperlink ref="R816" r:id="rId452"/>
    <hyperlink ref="R818" r:id="rId453"/>
    <hyperlink ref="R819" r:id="rId454"/>
    <hyperlink ref="R821" r:id="rId455"/>
    <hyperlink ref="R825" r:id="rId456"/>
    <hyperlink ref="R827" r:id="rId457"/>
    <hyperlink ref="R830" r:id="rId458"/>
    <hyperlink ref="R831" r:id="rId459"/>
    <hyperlink ref="R832" r:id="rId460"/>
    <hyperlink ref="R833" r:id="rId461"/>
    <hyperlink ref="R834" r:id="rId462"/>
    <hyperlink ref="R838" r:id="rId463"/>
    <hyperlink ref="R839" r:id="rId464"/>
    <hyperlink ref="R840" r:id="rId465"/>
    <hyperlink ref="R841" r:id="rId466"/>
    <hyperlink ref="R842" r:id="rId467"/>
    <hyperlink ref="R843" r:id="rId468"/>
    <hyperlink ref="R845" r:id="rId469"/>
    <hyperlink ref="R847" r:id="rId470"/>
    <hyperlink ref="R848" r:id="rId471"/>
    <hyperlink ref="R849" r:id="rId472"/>
    <hyperlink ref="R850" r:id="rId473"/>
    <hyperlink ref="R852" r:id="rId474"/>
    <hyperlink ref="R854" r:id="rId475"/>
    <hyperlink ref="R855" r:id="rId476"/>
    <hyperlink ref="R856" r:id="rId477"/>
    <hyperlink ref="R858" r:id="rId478"/>
    <hyperlink ref="R873" r:id="rId479"/>
    <hyperlink ref="R875" r:id="rId480"/>
    <hyperlink ref="V3" r:id="rId481" location="!/buyers210/status/689398204689854464"/>
    <hyperlink ref="V4" r:id="rId482" location="!/joannhelperin/status/689463045777596416"/>
    <hyperlink ref="V5" r:id="rId483" location="!/joshplunk11/status/689477992137895936"/>
    <hyperlink ref="V6" r:id="rId484" location="!/roadtripexplore/status/689480397999091714"/>
    <hyperlink ref="V7" r:id="rId485" location="!/roadtripexplore/status/689482094053949443"/>
    <hyperlink ref="V8" r:id="rId486" location="!/cesarmor/status/689482578592567296"/>
    <hyperlink ref="V9" r:id="rId487" location="!/southcentralcsc/status/689488830664052736"/>
    <hyperlink ref="V10" r:id="rId488" location="!/southcentralcsc/status/689488830664052736"/>
    <hyperlink ref="V11" r:id="rId489" location="!/chicksawecoop/status/689495059335553024"/>
    <hyperlink ref="V12" r:id="rId490" location="!/kandilewis93/status/689504501179424768"/>
    <hyperlink ref="V13" r:id="rId491" location="!/newcastlecasino/status/689516218617737216"/>
    <hyperlink ref="V14" r:id="rId492" location="!/notnottshendrik/status/689523229283737600"/>
    <hyperlink ref="V15" r:id="rId493" location="!/juliegrey2/status/689515187783729152"/>
    <hyperlink ref="V16" r:id="rId494" location="!/juliegrey2/status/689517721017569280"/>
    <hyperlink ref="V17" r:id="rId495" location="!/juliegrey2/status/689520222349496320"/>
    <hyperlink ref="V18" r:id="rId496" location="!/juliegrey2/status/689522746947145732"/>
    <hyperlink ref="V19" r:id="rId497" location="!/juliegrey2/status/689525268273352705"/>
    <hyperlink ref="V20" r:id="rId498" location="!/juliegrey2/status/689527788555145216"/>
    <hyperlink ref="V21" r:id="rId499" location="!/tophrjobs/status/689527792803905536"/>
    <hyperlink ref="V22" r:id="rId500" location="!/newsmississipi/status/689534407263256578"/>
    <hyperlink ref="V23" r:id="rId501" location="!/pearlgirl79/status/689546343610617857"/>
    <hyperlink ref="V24" r:id="rId502" location="!/popmusicvideos/status/689551397239558144"/>
    <hyperlink ref="V25" r:id="rId503" location="!/popmusicvideos/status/689551397239558144"/>
    <hyperlink ref="V26" r:id="rId504" location="!/popmusicvideos/status/689551397239558144"/>
    <hyperlink ref="V27" r:id="rId505" location="!/popmusicvideos/status/689551397239558144"/>
    <hyperlink ref="V28" r:id="rId506" location="!/laurashamas/status/689558206650056704"/>
    <hyperlink ref="V29" r:id="rId507" location="!/alexandraeardle/status/689564602380730368"/>
    <hyperlink ref="V30" r:id="rId508" location="!/eyeofthetiigerr/status/689565349172277248"/>
    <hyperlink ref="V31" r:id="rId509" location="!/angelakrueger4/status/689566822077587457"/>
    <hyperlink ref="V32" r:id="rId510" location="!/justishudd/status/689576436991037441"/>
    <hyperlink ref="V33" r:id="rId511" location="!/dalealswirlbot/status/689579744313110531"/>
    <hyperlink ref="V34" r:id="rId512" location="!/lifestyleofyou/status/689596530928586752"/>
    <hyperlink ref="V35" r:id="rId513" location="!/beachrdyfitness/status/689599288586956800"/>
    <hyperlink ref="V36" r:id="rId514" location="!/beachrdyfitness/status/689603189985955840"/>
    <hyperlink ref="V37" r:id="rId515" location="!/ughprincesa/status/689611304252760065"/>
    <hyperlink ref="V38" r:id="rId516" location="!/usmvoice/status/689616493710069761"/>
    <hyperlink ref="V39" r:id="rId517" location="!/usmvoice/status/689616493710069761"/>
    <hyperlink ref="V40" r:id="rId518" location="!/usmsportsnet/status/689621391532908544"/>
    <hyperlink ref="V41" r:id="rId519" location="!/usmsportsnet/status/689621391532908544"/>
    <hyperlink ref="V42" r:id="rId520" location="!/usmeagleeye/status/689623736295776256"/>
    <hyperlink ref="V43" r:id="rId521" location="!/usmeagleeye/status/689623736295776256"/>
    <hyperlink ref="V44" r:id="rId522" location="!/tjjohnson67/status/689624555103600640"/>
    <hyperlink ref="V45" r:id="rId523" location="!/tjjohnson67/status/689624555103600640"/>
    <hyperlink ref="V46" r:id="rId524" location="!/guerraperfecto/status/689628797595971584"/>
    <hyperlink ref="V47" r:id="rId525" location="!/guerreropericl1/status/689629376279900160"/>
    <hyperlink ref="V48" r:id="rId526" location="!/nicolepgentry/status/689630451724652545"/>
    <hyperlink ref="V49" r:id="rId527" location="!/lavallepromete3/status/689630563859324929"/>
    <hyperlink ref="V50" r:id="rId528" location="!/biggoldnation/status/689634819760852992"/>
    <hyperlink ref="V51" r:id="rId529" location="!/biggoldnation/status/689634819760852992"/>
    <hyperlink ref="V52" r:id="rId530" location="!/themoontowerbng/status/689637949168820224"/>
    <hyperlink ref="V53" r:id="rId531" location="!/themoontowerbng/status/689637949168820224"/>
    <hyperlink ref="V54" r:id="rId532" location="!/themoontowerbng/status/689637949168820224"/>
    <hyperlink ref="V55" r:id="rId533" location="!/themoontowerbng/status/689637949168820224"/>
    <hyperlink ref="V56" r:id="rId534" location="!/kwwl/status/689643697399435265"/>
    <hyperlink ref="V57" r:id="rId535" location="!/k_l_alford/status/689647402794520577"/>
    <hyperlink ref="V58" r:id="rId536" location="!/beccaboo389/status/689651778690818049"/>
    <hyperlink ref="V59" r:id="rId537" location="!/mscokcaroline/status/689654800242180096"/>
    <hyperlink ref="V60" r:id="rId538" location="!/gale_courtney/status/689666847323635712"/>
    <hyperlink ref="V61" r:id="rId539" location="!/gjquesenberry/status/689699735565942784"/>
    <hyperlink ref="V62" r:id="rId540" location="!/cmajorrrr/status/689722878833590272"/>
    <hyperlink ref="V63" r:id="rId541" location="!/redtomatoradio/status/689768643144454144"/>
    <hyperlink ref="V64" r:id="rId542" location="!/redtomatoradio/status/689768643144454144"/>
    <hyperlink ref="V65" r:id="rId543" location="!/redtomatoradio/status/689768643144454144"/>
    <hyperlink ref="V66" r:id="rId544" location="!/redtomatoradio/status/689768643144454144"/>
    <hyperlink ref="V67" r:id="rId545" location="!/whohd/status/689786763842195457"/>
    <hyperlink ref="V68" r:id="rId546" location="!/desmoinesdaily/status/689786964489297922"/>
    <hyperlink ref="V69" r:id="rId547" location="!/pulpnews/status/689789927266066432"/>
    <hyperlink ref="V70" r:id="rId548" location="!/yskdesmoines/status/689803365052612609"/>
    <hyperlink ref="V71" r:id="rId549" location="!/977kcrr/status/689812190229037056"/>
    <hyperlink ref="V72" r:id="rId550" location="!/final_deal589/status/689813931574059008"/>
    <hyperlink ref="V73" r:id="rId551" location="!/kimtnews3/status/689817751221735424"/>
    <hyperlink ref="V74" r:id="rId552" location="!/q923waterloo/status/689823496050995200"/>
    <hyperlink ref="V75" r:id="rId553" location="!/genelehmann/status/689830109109362688"/>
    <hyperlink ref="V76" r:id="rId554" location="!/rwood035/status/689869710784069633"/>
    <hyperlink ref="V77" r:id="rId555" location="!/wolfhawkpk86/status/689871899459907584"/>
    <hyperlink ref="V78" r:id="rId556" location="!/wolfhawkpk86/status/689871899459907584"/>
    <hyperlink ref="V79" r:id="rId557" location="!/biblegoth/status/689874073887764480"/>
    <hyperlink ref="V80" r:id="rId558" location="!/emdaugherty4/status/689886440608522240"/>
    <hyperlink ref="V81" r:id="rId559" location="!/crossley_kobi/status/689889141379624961"/>
    <hyperlink ref="V82" r:id="rId560" location="!/fox28iowa/status/689891785292845057"/>
    <hyperlink ref="V83" r:id="rId561" location="!/cbs2iowa/status/689891816527765505"/>
    <hyperlink ref="V84" r:id="rId562" location="!/nmscas/status/689893499215306753"/>
    <hyperlink ref="V85" r:id="rId563" location="!/nmscas_jb/status/689893528898433024"/>
    <hyperlink ref="V86" r:id="rId564" location="!/puckettwx/status/689896275920211970"/>
    <hyperlink ref="V87" r:id="rId565" location="!/s_r_s/status/689892482935468035"/>
    <hyperlink ref="V88" r:id="rId566" location="!/chipotalosa/status/689646117877735425"/>
    <hyperlink ref="V89" r:id="rId567" location="!/chipotalosa/status/689898281510526978"/>
    <hyperlink ref="V90" r:id="rId568" location="!/taylor_addice/status/689898503124836361"/>
    <hyperlink ref="V91" r:id="rId569" location="!/joeybarnestv/status/689900568345620481"/>
    <hyperlink ref="V92" r:id="rId570" location="!/britoliverwcbi/status/689900965735055360"/>
    <hyperlink ref="V93" r:id="rId571" location="!/xreckless_/status/689901140645908480"/>
    <hyperlink ref="V94" r:id="rId572" location="!/tomeblewcbi/status/689901212263645185"/>
    <hyperlink ref="V95" r:id="rId573" location="!/amsmadwoman/status/689902982561931264"/>
    <hyperlink ref="V96" r:id="rId574" location="!/pingpongparis/status/689904016642281472"/>
    <hyperlink ref="V97" r:id="rId575" location="!/amclassmobileal/status/689910441116590084"/>
    <hyperlink ref="V98" r:id="rId576" location="!/tharealmcb/status/689914642597089284"/>
    <hyperlink ref="V99" r:id="rId577" location="!/houseware_deals/status/689928683042267136"/>
    <hyperlink ref="V100" r:id="rId578" location="!/houseware_deals/status/689928765061881856"/>
    <hyperlink ref="V101" r:id="rId579" location="!/artistlr/status/689928806224781312"/>
    <hyperlink ref="V102" r:id="rId580" location="!/artistlr/status/689932406321737729"/>
    <hyperlink ref="V103" r:id="rId581" location="!/djournalnow/status/689522806439149568"/>
    <hyperlink ref="V104" r:id="rId582" location="!/djournalnow/status/689933257580871680"/>
    <hyperlink ref="V105" r:id="rId583" location="!/badponymedicine/status/689940081289768960"/>
    <hyperlink ref="V106" r:id="rId584" location="!/withoutatrace/status/689940564129685504"/>
    <hyperlink ref="V107" r:id="rId585" location="!/buzzinmemphis/status/689943892922343426"/>
    <hyperlink ref="V108" r:id="rId586" location="!/flourishes2u/status/689945505162498048"/>
    <hyperlink ref="V109" r:id="rId587" location="!/msnews2011/status/689527172101373952"/>
    <hyperlink ref="V110" r:id="rId588" location="!/msnews2011/status/689949183164432384"/>
    <hyperlink ref="V111" r:id="rId589" location="!/debbie_long_1/status/689949819318751232"/>
    <hyperlink ref="V112" r:id="rId590" location="!/debbie_long_1/status/689949819318751232"/>
    <hyperlink ref="V113" r:id="rId591" location="!/swfberwick/status/689954236847767552"/>
    <hyperlink ref="V114" r:id="rId592" location="!/tphotos/status/689973422705754112"/>
    <hyperlink ref="V115" r:id="rId593" location="!/lakewood_buzz/status/689974012231991297"/>
    <hyperlink ref="V116" r:id="rId594" location="!/mramosdc/status/689975360696500224"/>
    <hyperlink ref="V117" r:id="rId595" location="!/cannaprocessing/status/689982664804298753"/>
    <hyperlink ref="V118" r:id="rId596" location="!/gwaynegilliam/status/689983488922099713"/>
    <hyperlink ref="V119" r:id="rId597" location="!/_ashley_faith_/status/689991840121163777"/>
    <hyperlink ref="V120" r:id="rId598" location="!/kexpplaylist/status/689996270518300672"/>
    <hyperlink ref="V121" r:id="rId599" location="!/papas_electric/status/690018814084431872"/>
    <hyperlink ref="V122" r:id="rId600" location="!/fawfulfan/status/690035958721421312"/>
    <hyperlink ref="V123" r:id="rId601" location="!/fawfulfan/status/690035958721421312"/>
    <hyperlink ref="V124" r:id="rId602" location="!/fawfulfan/status/690035958721421312"/>
    <hyperlink ref="V125" r:id="rId603" location="!/weefy58/status/690061758778703872"/>
    <hyperlink ref="V126" r:id="rId604" location="!/orlpol32822/status/690106580692516864"/>
    <hyperlink ref="V127" r:id="rId605" location="!/meghanbenvenist/status/690130257614094336"/>
    <hyperlink ref="V128" r:id="rId606" location="!/ftrkane/status/690153776188096513"/>
    <hyperlink ref="V129" r:id="rId607" location="!/ftrkane/status/690153852566441984"/>
    <hyperlink ref="V130" r:id="rId608" location="!/92zew/status/690156814172839939"/>
    <hyperlink ref="V131" r:id="rId609" location="!/92zew/status/690156863296528386"/>
    <hyperlink ref="V132" r:id="rId610" location="!/ftrkane/status/690153852566441984"/>
    <hyperlink ref="V133" r:id="rId611" location="!/92zew/status/690156814172839939"/>
    <hyperlink ref="V134" r:id="rId612" location="!/92zew/status/690156863296528386"/>
    <hyperlink ref="V135" r:id="rId613" location="!/blaque75t/status/689616635783692288"/>
    <hyperlink ref="V136" r:id="rId614" location="!/blaque75t/status/690164764518006784"/>
    <hyperlink ref="V137" r:id="rId615" location="!/alishaskinner12/status/690168172788502528"/>
    <hyperlink ref="V138" r:id="rId616" location="!/corinnekurucz/status/690169244617670657"/>
    <hyperlink ref="V139" r:id="rId617" location="!/arickeith/status/690182358985805830"/>
    <hyperlink ref="V140" r:id="rId618" location="!/carmenabbastx/status/690211652009103360"/>
    <hyperlink ref="V141" r:id="rId619" location="!/kaligreene_/status/690212278759727104"/>
    <hyperlink ref="V142" r:id="rId620" location="!/auntb/status/690212975198740481"/>
    <hyperlink ref="V143" r:id="rId621" location="!/auntb/status/690215601147658240"/>
    <hyperlink ref="V144" r:id="rId622" location="!/hugambassador/status/690253059541184512"/>
    <hyperlink ref="V145" r:id="rId623" location="!/bw_health/status/690254062139224064"/>
    <hyperlink ref="V146" r:id="rId624" location="!/bw_business/status/690254193223860224"/>
    <hyperlink ref="V147" r:id="rId625" location="!/pddlive/status/690258815011418112"/>
    <hyperlink ref="V148" r:id="rId626" location="!/tmj_mob_retail/status/690262284946399232"/>
    <hyperlink ref="V149" r:id="rId627" location="!/stinnett69/status/690266662881230848"/>
    <hyperlink ref="V150" r:id="rId628" location="!/alhakofi/status/690268682203877376"/>
    <hyperlink ref="V151" r:id="rId629" location="!/todaybirthdaytl/status/690299306503438338"/>
    <hyperlink ref="V152" r:id="rId630" location="!/loljknvm/status/690301000821768193"/>
    <hyperlink ref="V153" r:id="rId631" location="!/loljknvm/status/690301000821768193"/>
    <hyperlink ref="V154" r:id="rId632" location="!/adalazerzone/status/690301704659718144"/>
    <hyperlink ref="V155" r:id="rId633" location="!/adaairexpo/status/690309134244184064"/>
    <hyperlink ref="V156" r:id="rId634" location="!/griffinbellah/status/690318039925948420"/>
    <hyperlink ref="V157" r:id="rId635" location="!/laurenwave3tv/status/690127626845999105"/>
    <hyperlink ref="V158" r:id="rId636" location="!/wave3news/status/690127819574243328"/>
    <hyperlink ref="V159" r:id="rId637" location="!/wave3news/status/690034934929555457"/>
    <hyperlink ref="V160" r:id="rId638" location="!/wave3news/status/690318452196712448"/>
    <hyperlink ref="V161" r:id="rId639" location="!/jrbungard_b/status/690340406622601216"/>
    <hyperlink ref="V162" r:id="rId640" location="!/jrbungard_b/status/690340406622601216"/>
    <hyperlink ref="V163" r:id="rId641" location="!/jrbungard_b/status/690340406622601216"/>
    <hyperlink ref="V164" r:id="rId642" location="!/jrbungard_b/status/690340406622601216"/>
    <hyperlink ref="V165" r:id="rId643" location="!/knuppelrodney/status/690344666026381314"/>
    <hyperlink ref="V166" r:id="rId644" location="!/fl_drive/status/690346248415645696"/>
    <hyperlink ref="V167" r:id="rId645" location="!/oktsheriff/status/690346582491959296"/>
    <hyperlink ref="V168" r:id="rId646" location="!/myhurricaneapp/status/690324279024422912"/>
    <hyperlink ref="V169" r:id="rId647" location="!/myhurricaneapp/status/690348192739782656"/>
    <hyperlink ref="V170" r:id="rId648" location="!/ericanicolewhit/status/690350431709609984"/>
    <hyperlink ref="V171" r:id="rId649" location="!/cc247weather/status/690360522328424448"/>
    <hyperlink ref="V172" r:id="rId650" location="!/yellowshirt321/status/690386294707453952"/>
    <hyperlink ref="V173" r:id="rId651" location="!/ilovejunksilver/status/689628045297205249"/>
    <hyperlink ref="V174" r:id="rId652" location="!/ilovejunksilver/status/689893361302556673"/>
    <hyperlink ref="V175" r:id="rId653" location="!/ilovejunksilver/status/690083537505099776"/>
    <hyperlink ref="V176" r:id="rId654" location="!/ilovejunksilver/status/690424260863619075"/>
    <hyperlink ref="V177" r:id="rId655" location="!/simpleweather4u/status/689893929366491137"/>
    <hyperlink ref="V178" r:id="rId656" location="!/simpleweather4u/status/690010997139116033"/>
    <hyperlink ref="V179" r:id="rId657" location="!/simpleweather4u/status/690281605869494272"/>
    <hyperlink ref="V180" r:id="rId658" location="!/simpleweather4u/status/690359690866376705"/>
    <hyperlink ref="V181" r:id="rId659" location="!/simpleweather4u/status/690483738980044800"/>
    <hyperlink ref="V182" r:id="rId660" location="!/simpleweatherms/status/689893882826526720"/>
    <hyperlink ref="V183" r:id="rId661" location="!/simpleweatherms/status/690010990260391942"/>
    <hyperlink ref="V184" r:id="rId662" location="!/simpleweatherms/status/690122311576457216"/>
    <hyperlink ref="V185" r:id="rId663" location="!/simpleweatherms/status/690281607215845376"/>
    <hyperlink ref="V186" r:id="rId664" location="!/simpleweatherms/status/690359684184838152"/>
    <hyperlink ref="V187" r:id="rId665" location="!/simpleweatherms/status/690483737860112385"/>
    <hyperlink ref="V188" r:id="rId666" location="!/simpleweatherms/status/690484167428161536"/>
    <hyperlink ref="V189" r:id="rId667" location="!/wtvamatt/status/690506948966387712"/>
    <hyperlink ref="V190" r:id="rId668" location="!/mainyacmuzic1/status/690519818873647104"/>
    <hyperlink ref="V191" r:id="rId669" location="!/landbluebook/status/690524431664414720"/>
    <hyperlink ref="V192" r:id="rId670" location="!/aurorafuerst/status/690572622321422336"/>
    <hyperlink ref="V193" r:id="rId671" location="!/chickasawelem/status/690579644970602496"/>
    <hyperlink ref="V194" r:id="rId672" location="!/iembot_meg/status/690179273693368321"/>
    <hyperlink ref="V195" r:id="rId673" location="!/iembot_meg/status/690548735760199681"/>
    <hyperlink ref="V196" r:id="rId674" location="!/iembot_meg/status/690574766093172737"/>
    <hyperlink ref="V197" r:id="rId675" location="!/iembot_meg/status/690597817505550336"/>
    <hyperlink ref="V198" r:id="rId676" location="!/middletnweather/status/690281382489169921"/>
    <hyperlink ref="V199" r:id="rId677" location="!/middletnweather/status/690359711439458305"/>
    <hyperlink ref="V200" r:id="rId678" location="!/middletnweather/status/690483858668564480"/>
    <hyperlink ref="V201" r:id="rId679" location="!/middletnweather/status/690598219215024128"/>
    <hyperlink ref="V202" r:id="rId680" location="!/sharoninokie/status/690599292289986560"/>
    <hyperlink ref="V203" r:id="rId681" location="!/arwxcenter/status/690013339158708225"/>
    <hyperlink ref="V204" r:id="rId682" location="!/arwxcenter/status/690123443099009025"/>
    <hyperlink ref="V205" r:id="rId683" location="!/arwxcenter/status/690183235905667073"/>
    <hyperlink ref="V206" r:id="rId684" location="!/arwxcenter/status/690282513265127424"/>
    <hyperlink ref="V207" r:id="rId685" location="!/arwxcenter/status/690286764934586368"/>
    <hyperlink ref="V208" r:id="rId686" location="!/arwxcenter/status/690314317011378176"/>
    <hyperlink ref="V209" r:id="rId687" location="!/arwxcenter/status/690363121664446464"/>
    <hyperlink ref="V210" r:id="rId688" location="!/arwxcenter/status/690576930131738624"/>
    <hyperlink ref="V211" r:id="rId689" location="!/arwxcenter/status/690599326599413760"/>
    <hyperlink ref="V212" r:id="rId690" location="!/ants012369/status/690608825980841986"/>
    <hyperlink ref="V213" r:id="rId691" location="!/find_items/status/690622262874107904"/>
    <hyperlink ref="V214" r:id="rId692" location="!/daddyrisma/status/690627912551239682"/>
    <hyperlink ref="V215" r:id="rId693" location="!/birdrunningh2o/status/690630794956660736"/>
    <hyperlink ref="V216" r:id="rId694" location="!/payday_loans_al/status/690632993002655744"/>
    <hyperlink ref="V217" r:id="rId695" location="!/iamfrankcastle/status/689544274862452738"/>
    <hyperlink ref="V218" r:id="rId696" location="!/iamfrankcastle/status/690634202186915841"/>
    <hyperlink ref="V219" r:id="rId697" location="!/akroper/status/690655333056847872"/>
    <hyperlink ref="V220" r:id="rId698" location="!/akroper/status/690655333056847872"/>
    <hyperlink ref="V221" r:id="rId699" location="!/thedavisnews/status/690656450700517378"/>
    <hyperlink ref="V222" r:id="rId700" location="!/snc301/status/690682872777281537"/>
    <hyperlink ref="V223" r:id="rId701" location="!/snc301/status/690683851958534144"/>
    <hyperlink ref="V224" r:id="rId702" location="!/letmeebeefree/status/690690211811033088"/>
    <hyperlink ref="V225" r:id="rId703" location="!/papasdecks/status/690691891965235200"/>
    <hyperlink ref="V226" r:id="rId704" location="!/marbethflies/status/690695513717542913"/>
    <hyperlink ref="V227" r:id="rId705" location="!/therealyog/status/690695696186355712"/>
    <hyperlink ref="V228" r:id="rId706" location="!/romanflute/status/690704014460125185"/>
    <hyperlink ref="V229" r:id="rId707" location="!/alejandrarands/status/690704208350351360"/>
    <hyperlink ref="V230" r:id="rId708" location="!/moniqueallain1/status/690706201248731137"/>
    <hyperlink ref="V231" r:id="rId709" location="!/coachbev82/status/689552921210527744"/>
    <hyperlink ref="V232" r:id="rId710" location="!/drmcar/status/690723728569663488"/>
    <hyperlink ref="V233" r:id="rId711" location="!/coachbev82/status/690197094758531076"/>
    <hyperlink ref="V234" r:id="rId712" location="!/coachbev82/status/690719482214518788"/>
    <hyperlink ref="V235" r:id="rId713" location="!/obeyjay251/status/690225737316466688"/>
    <hyperlink ref="V236" r:id="rId714" location="!/obeyjay251/status/690733601755926528"/>
    <hyperlink ref="V237" r:id="rId715" location="!/eazyeportune/status/690749584818229248"/>
    <hyperlink ref="V238" r:id="rId716" location="!/k5liddell/status/690749384661667841"/>
    <hyperlink ref="V239" r:id="rId717" location="!/k5liddell/status/690749384661667841"/>
    <hyperlink ref="V240" r:id="rId718" location="!/k5liddell/status/690749505562480642"/>
    <hyperlink ref="V241" r:id="rId719" location="!/k5liddell/status/690749505562480642"/>
    <hyperlink ref="V242" r:id="rId720" location="!/k5liddell/status/690749619379183616"/>
    <hyperlink ref="V243" r:id="rId721" location="!/k5liddell/status/690749619379183616"/>
    <hyperlink ref="V244" r:id="rId722" location="!/floral_hardy/status/690750256678572033"/>
    <hyperlink ref="V245" r:id="rId723" location="!/vbmarch13/status/690787724618440704"/>
    <hyperlink ref="V246" r:id="rId724" location="!/danii211/status/690824134146822144"/>
    <hyperlink ref="V247" r:id="rId725" location="!/bfflauaus/status/690852548367028224"/>
    <hyperlink ref="V248" r:id="rId726" location="!/dialacina/status/690861984074563585"/>
    <hyperlink ref="V249" r:id="rId727" location="!/mierrick1/status/690862019193470976"/>
    <hyperlink ref="V250" r:id="rId728" location="!/alabamadui_atty/status/690923276382670848"/>
    <hyperlink ref="V251" r:id="rId729" location="!/faithhibbsclark/status/690949488035270656"/>
    <hyperlink ref="V252" r:id="rId730" location="!/melissamonty/status/690969333552386048"/>
    <hyperlink ref="V253" r:id="rId731" location="!/paulmccord/status/690976495188217858"/>
    <hyperlink ref="V254" r:id="rId732" location="!/jetermac2/status/690981268318609408"/>
    <hyperlink ref="V255" r:id="rId733" location="!/olgatourn/status/689467288462843904"/>
    <hyperlink ref="V256" r:id="rId734" location="!/olgatourn/status/690982069128814597"/>
    <hyperlink ref="V257" r:id="rId735" location="!/lstsigh/status/691015152242724864"/>
    <hyperlink ref="V258" r:id="rId736" location="!/donteinferno79/status/690211728039149568"/>
    <hyperlink ref="V259" r:id="rId737" location="!/donteinferno79/status/691019118435119104"/>
    <hyperlink ref="V260" r:id="rId738" location="!/otolarynjobs/status/691038029612343296"/>
    <hyperlink ref="V261" r:id="rId739" location="!/keenemerlin/status/691051236007747584"/>
    <hyperlink ref="V262" r:id="rId740" location="!/krista_ann/status/691082910594523138"/>
    <hyperlink ref="V263" r:id="rId741" location="!/disco_infiltr8r/status/691088406596562944"/>
    <hyperlink ref="V264" r:id="rId742" location="!/ponorit/status/689834843643850753"/>
    <hyperlink ref="V265" r:id="rId743" location="!/ponorit/status/691104120590045184"/>
    <hyperlink ref="V266" r:id="rId744" location="!/bighosshouston/status/691105220902981632"/>
    <hyperlink ref="V267" r:id="rId745" location="!/_lovingmelexi/status/691131777755185152"/>
    <hyperlink ref="V268" r:id="rId746" location="!/senschuh/status/691140906116857856"/>
    <hyperlink ref="V269" r:id="rId747" location="!/supremeoutdoorz/status/691141069078016001"/>
    <hyperlink ref="V270" r:id="rId748" location="!/vacshackcom/status/691217571404746752"/>
    <hyperlink ref="V271" r:id="rId749" location="!/vacshackcom/status/691217571404746752"/>
    <hyperlink ref="V272" r:id="rId750" location="!/vacshackcom/status/691217571404746752"/>
    <hyperlink ref="V273" r:id="rId751" location="!/jamesmowlowski/status/691232485296963584"/>
    <hyperlink ref="V274" r:id="rId752" location="!/121plumbers/status/691236193720209409"/>
    <hyperlink ref="V275" r:id="rId753" location="!/orlpol32807/status/691274275471413249"/>
    <hyperlink ref="V276" r:id="rId754" location="!/tulsateresa/status/691280149321531394"/>
    <hyperlink ref="V277" r:id="rId755" location="!/findsuperdeals/status/691282375603568645"/>
    <hyperlink ref="V278" r:id="rId756" location="!/helanmback/status/691298167858462721"/>
    <hyperlink ref="V279" r:id="rId757" location="!/valazquez_b/status/691306618710036481"/>
    <hyperlink ref="V280" r:id="rId758" location="!/mobilealtraffic/status/689455293026033665"/>
    <hyperlink ref="V281" r:id="rId759" location="!/mobilealtraffic/status/689464091585306625"/>
    <hyperlink ref="V282" r:id="rId760" location="!/mobilealtraffic/status/691309465296080898"/>
    <hyperlink ref="V283" r:id="rId761" location="!/swardarch/status/691327029871022081"/>
    <hyperlink ref="V284" r:id="rId762" location="!/xquisitepublish/status/690265333119197184"/>
    <hyperlink ref="V285" r:id="rId763" location="!/xquisitepublish/status/691336559489056768"/>
    <hyperlink ref="V286" r:id="rId764" location="!/jobsinmemphis1/status/691346774984773632"/>
    <hyperlink ref="V287" r:id="rId765" location="!/jeephome1/status/691347938979745793"/>
    <hyperlink ref="V288" r:id="rId766" location="!/medworking/status/691038023480270848"/>
    <hyperlink ref="V289" r:id="rId767" location="!/medworking/status/691349863229820928"/>
    <hyperlink ref="V290" r:id="rId768" location="!/physicianjobsok/status/691038026365952000"/>
    <hyperlink ref="V291" r:id="rId769" location="!/physicianjobsok/status/691349866350444544"/>
    <hyperlink ref="V292" r:id="rId770" location="!/internalmed_ok/status/691349869651296256"/>
    <hyperlink ref="V293" r:id="rId771" location="!/internalmedjob/status/691349871945609216"/>
    <hyperlink ref="V294" r:id="rId772" location="!/sovocraine/status/691354906385469440"/>
    <hyperlink ref="V295" r:id="rId773" location="!/thechadman4chad/status/691362626371063808"/>
    <hyperlink ref="V296" r:id="rId774" location="!/cavedaddy/status/691344724670611456"/>
    <hyperlink ref="V297" r:id="rId775" location="!/kimmerjo64/status/691369600425005056"/>
    <hyperlink ref="V298" r:id="rId776" location="!/nishwilguno1/status/690733495019266049"/>
    <hyperlink ref="V299" r:id="rId777" location="!/nishwilguno1/status/691371202007306240"/>
    <hyperlink ref="V300" r:id="rId778" location="!/patchingplaster/status/691399214451007488"/>
    <hyperlink ref="V301" r:id="rId779" location="!/calscherm/status/691408579434123265"/>
    <hyperlink ref="V302" r:id="rId780" location="!/chirpoink/status/691448449011679232"/>
    <hyperlink ref="V303" r:id="rId781" location="!/boss_johhny/status/689643613949562880"/>
    <hyperlink ref="V304" r:id="rId782" location="!/boss_johhny/status/691456763749625856"/>
    <hyperlink ref="V305" r:id="rId783" location="!/laletrasiente/status/691471821242306560"/>
    <hyperlink ref="V306" r:id="rId784" location="!/aka1988jsu/status/691478102552113156"/>
    <hyperlink ref="V307" r:id="rId785" location="!/emilystinson94/status/691484608718868480"/>
    <hyperlink ref="V308" r:id="rId786" location="!/nicolettepaigew/status/691485677418991617"/>
    <hyperlink ref="V309" r:id="rId787" location="!/jessicametzer/status/691488110136291328"/>
    <hyperlink ref="V310" r:id="rId788" location="!/flipdogg_95/status/691508790559055872"/>
    <hyperlink ref="V311" r:id="rId789" location="!/dericwinters/status/691509240813350912"/>
    <hyperlink ref="V312" r:id="rId790" location="!/deknismindy/status/691568080086892544"/>
    <hyperlink ref="V313" r:id="rId791" location="!/snnwxorg/status/690121808440332288"/>
    <hyperlink ref="V314" r:id="rId792" location="!/snnwxorg/status/690272878483349506"/>
    <hyperlink ref="V315" r:id="rId793" location="!/snnwxorg/status/690281214935224320"/>
    <hyperlink ref="V316" r:id="rId794" location="!/snnwxorg/status/690281217493700608"/>
    <hyperlink ref="V317" r:id="rId795" location="!/snnwxorg/status/690286651386499073"/>
    <hyperlink ref="V318" r:id="rId796" location="!/snnwxorg/status/690359526227341312"/>
    <hyperlink ref="V319" r:id="rId797" location="!/snnwxorg/status/690483713046646784"/>
    <hyperlink ref="V320" r:id="rId798" location="!/snnwxorg/status/690548896544718849"/>
    <hyperlink ref="V321" r:id="rId799" location="!/snnwxorg/status/690597976964751365"/>
    <hyperlink ref="V322" r:id="rId800" location="!/snnwxorg/status/691365898872098816"/>
    <hyperlink ref="V323" r:id="rId801" location="!/snnwxorg/status/691446743075004420"/>
    <hyperlink ref="V324" r:id="rId802" location="!/snnwxorg/status/691564723515555840"/>
    <hyperlink ref="V325" r:id="rId803" location="!/snnwxorg/status/691585623904378881"/>
    <hyperlink ref="V326" r:id="rId804" location="!/simpleweatheria/status/691366152166055936"/>
    <hyperlink ref="V327" r:id="rId805" location="!/simpleweatheria/status/691585875730395137"/>
    <hyperlink ref="V328" r:id="rId806" location="!/danchesler/status/691594336031612928"/>
    <hyperlink ref="V329" r:id="rId807" location="!/_stevefox_/status/691605591421292544"/>
    <hyperlink ref="V330" r:id="rId808" location="!/965traffic/status/690319121272152064"/>
    <hyperlink ref="V331" r:id="rId809" location="!/965traffic/status/691606234949160960"/>
    <hyperlink ref="V332" r:id="rId810" location="!/usacdl/status/691638471144804352"/>
    <hyperlink ref="V333" r:id="rId811" location="!/weatherhop/status/690314024660013056"/>
    <hyperlink ref="V334" r:id="rId812" location="!/weatherhop/status/690549207636160512"/>
    <hyperlink ref="V335" r:id="rId813" location="!/weatherhop/status/691366017675587585"/>
    <hyperlink ref="V336" r:id="rId814" location="!/weatherhop/status/691651965382594560"/>
    <hyperlink ref="V337" r:id="rId815" location="!/mountainlion_b/status/691659061125734400"/>
    <hyperlink ref="V338" r:id="rId816" location="!/rlhillrealtor/status/691666156265013248"/>
    <hyperlink ref="V339" r:id="rId817" location="!/fmlmike/status/691613862504706048"/>
    <hyperlink ref="V340" r:id="rId818" location="!/suzettepetillo/status/691666453980819456"/>
    <hyperlink ref="V341" r:id="rId819" location="!/fmlmike/status/691613862504706048"/>
    <hyperlink ref="V342" r:id="rId820" location="!/suzettepetillo/status/691666453980819456"/>
    <hyperlink ref="V343" r:id="rId821" location="!/fmlmike/status/691613862504706048"/>
    <hyperlink ref="V344" r:id="rId822" location="!/suzettepetillo/status/691666453980819456"/>
    <hyperlink ref="V345" r:id="rId823" location="!/fmlmike/status/691613862504706048"/>
    <hyperlink ref="V346" r:id="rId824" location="!/suzettepetillo/status/691666453980819456"/>
    <hyperlink ref="V347" r:id="rId825" location="!/suzettepetillo/status/691666453980819456"/>
    <hyperlink ref="V348" r:id="rId826" location="!/lee_wingard/status/691680699636674563"/>
    <hyperlink ref="V349" r:id="rId827" location="!/wkrg/status/691680439790997504"/>
    <hyperlink ref="V350" r:id="rId828" location="!/jessy12251/status/691684419074027521"/>
    <hyperlink ref="V351" r:id="rId829" location="!/chisholmtcasino/status/691686174688063488"/>
    <hyperlink ref="V352" r:id="rId830" location="!/ecu_wesley/status/691467142508601344"/>
    <hyperlink ref="V353" r:id="rId831" location="!/ecutigerupdates/status/691687342810116097"/>
    <hyperlink ref="V354" r:id="rId832" location="!/ecutigerupdates/status/691352404755943424"/>
    <hyperlink ref="V355" r:id="rId833" location="!/chickasawrcc/status/691093165382721536"/>
    <hyperlink ref="V356" r:id="rId834" location="!/chickasawrcc/status/691692569927942144"/>
    <hyperlink ref="V357" r:id="rId835" location="!/theoklahoman/status/691697217841659905"/>
    <hyperlink ref="V358" r:id="rId836" location="!/alabamainsider/status/691714784375386112"/>
    <hyperlink ref="V359" r:id="rId837" location="!/texomacasino/status/691720354767716353"/>
    <hyperlink ref="V360" r:id="rId838" location="!/montgomery_new/status/691724948881162241"/>
    <hyperlink ref="V361" r:id="rId839" location="!/nmjobconnecter/status/691728448881082373"/>
    <hyperlink ref="V362" r:id="rId840" location="!/kalitimes/status/691731925548011521"/>
    <hyperlink ref="V363" r:id="rId841" location="!/coincitywarrior/status/691733314244182016"/>
    <hyperlink ref="V364" r:id="rId842" location="!/josmirek/status/691733789555449856"/>
    <hyperlink ref="V365" r:id="rId843" location="!/josmirek/status/691733789555449856"/>
    <hyperlink ref="V366" r:id="rId844" location="!/josmirek/status/691733789555449856"/>
    <hyperlink ref="V367" r:id="rId845" location="!/v2okc/status/691744486150447104"/>
    <hyperlink ref="V368" r:id="rId846" location="!/fgbrisco/status/691749130683727877"/>
    <hyperlink ref="V369" r:id="rId847" location="!/shelbynicole_29/status/691768476042665985"/>
    <hyperlink ref="V370" r:id="rId848" location="!/egrizzle912/status/690220597729726467"/>
    <hyperlink ref="V371" r:id="rId849" location="!/egrizzle912/status/691801093769162752"/>
    <hyperlink ref="V372" r:id="rId850" location="!/iembot_arx/status/691820387752108033"/>
    <hyperlink ref="V373" r:id="rId851" location="!/bama_insurance/status/691826124775628802"/>
    <hyperlink ref="V374" r:id="rId852" location="!/dustign/status/691827929974771712"/>
    <hyperlink ref="V375" r:id="rId853" location="!/producerpassion/status/691829863574028291"/>
    <hyperlink ref="V376" r:id="rId854" location="!/ramseymcgillow1/status/691830346833383424"/>
    <hyperlink ref="V377" r:id="rId855" location="!/dadspestcontrol/status/691835862829678592"/>
    <hyperlink ref="V378" r:id="rId856" location="!/orlpol32825/status/689700166262231040"/>
    <hyperlink ref="V379" r:id="rId857" location="!/orlpol32825/status/689988317581021185"/>
    <hyperlink ref="V380" r:id="rId858" location="!/orlpol32825/status/690662843428016128"/>
    <hyperlink ref="V381" r:id="rId859" location="!/orlpol32825/status/690973555136266241"/>
    <hyperlink ref="V382" r:id="rId860" location="!/orlpol32825/status/691280564255592449"/>
    <hyperlink ref="V383" r:id="rId861" location="!/orlpol32825/status/691624106639376384"/>
    <hyperlink ref="V384" r:id="rId862" location="!/orlpol32825/status/691702144571957249"/>
    <hyperlink ref="V385" r:id="rId863" location="!/orlpol32825/status/691817853314531328"/>
    <hyperlink ref="V386" r:id="rId864" location="!/orlpol32825/status/691849313413128194"/>
    <hyperlink ref="V387" r:id="rId865" location="!/iawxnet_ne/status/691365766491279360"/>
    <hyperlink ref="V388" r:id="rId866" location="!/iawxnet_ne/status/691906896425566208"/>
    <hyperlink ref="V389" r:id="rId867" location="!/greenlawoffice/status/691951108277821440"/>
    <hyperlink ref="V390" r:id="rId868" location="!/neuvooelpaso/status/691965390994423808"/>
    <hyperlink ref="V391" r:id="rId869" location="!/jeffmoody/status/691966564099182593"/>
    <hyperlink ref="V392" r:id="rId870" location="!/nuascannan/status/691985464690118656"/>
    <hyperlink ref="V393" r:id="rId871" location="!/wxbotusa/status/690012636751269888"/>
    <hyperlink ref="V394" r:id="rId872" location="!/wxbotusa/status/690273251772256256"/>
    <hyperlink ref="V395" r:id="rId873" location="!/wxbotusa/status/690485753680379904"/>
    <hyperlink ref="V396" r:id="rId874" location="!/wxbotusa/status/690598911866699778"/>
    <hyperlink ref="V397" r:id="rId875" location="!/wxbotusa/status/691203978676281349"/>
    <hyperlink ref="V398" r:id="rId876" location="!/wxbotusa/status/691249326488711168"/>
    <hyperlink ref="V399" r:id="rId877" location="!/wxbotusa/status/691366388376674305"/>
    <hyperlink ref="V400" r:id="rId878" location="!/wxbotusa/status/691683542984736770"/>
    <hyperlink ref="V401" r:id="rId879" location="!/wxbotusa/status/691820611115601920"/>
    <hyperlink ref="V402" r:id="rId880" location="!/wxbotusa/status/691907435456532480"/>
    <hyperlink ref="V403" r:id="rId881" location="!/wxbotusa/status/691956479251865600"/>
    <hyperlink ref="V404" r:id="rId882" location="!/wxbotusa/status/691990451583320067"/>
    <hyperlink ref="V405" r:id="rId883" location="!/nacalliance/status/692008943887863808"/>
    <hyperlink ref="V406" r:id="rId884" location="!/fayettecares/status/692009583997493248"/>
    <hyperlink ref="V407" r:id="rId885" location="!/fnxtv/status/692010990431416320"/>
    <hyperlink ref="V408" r:id="rId886" location="!/blakepickens/status/692011353528074240"/>
    <hyperlink ref="V409" r:id="rId887" location="!/frankblanquet/status/692015302259789825"/>
    <hyperlink ref="V410" r:id="rId888" location="!/fnxtv/status/692010990431416320"/>
    <hyperlink ref="V411" r:id="rId889" location="!/blakepickens/status/692011353528074240"/>
    <hyperlink ref="V412" r:id="rId890" location="!/frankblanquet/status/692015302259789825"/>
    <hyperlink ref="V413" r:id="rId891" location="!/fnxtv/status/692010990431416320"/>
    <hyperlink ref="V414" r:id="rId892" location="!/blakepickens/status/692011353528074240"/>
    <hyperlink ref="V415" r:id="rId893" location="!/frankblanquet/status/692015302259789825"/>
    <hyperlink ref="V416" r:id="rId894" location="!/fnxtv/status/692010990431416320"/>
    <hyperlink ref="V417" r:id="rId895" location="!/blakepickens/status/692011353528074240"/>
    <hyperlink ref="V418" r:id="rId896" location="!/frankblanquet/status/692015302259789825"/>
    <hyperlink ref="V419" r:id="rId897" location="!/frankblanquet/status/692015302259789825"/>
    <hyperlink ref="V420" r:id="rId898" location="!/nacho_biznez/status/692015422044921857"/>
    <hyperlink ref="V421" r:id="rId899" location="!/johmckjo/status/692017406869442560"/>
    <hyperlink ref="V422" r:id="rId900" location="!/whalewisdom/status/692031719344623617"/>
    <hyperlink ref="V423" r:id="rId901" location="!/confcalltran/status/692032581404094465"/>
    <hyperlink ref="V424" r:id="rId902" location="!/atlas_shield/status/692045882456461312"/>
    <hyperlink ref="V425" r:id="rId903" location="!/ej_leclair/status/692058112602345473"/>
    <hyperlink ref="V426" r:id="rId904" location="!/nicoletrumps/status/689518215899156480"/>
    <hyperlink ref="V427" r:id="rId905" location="!/nicoletrumps/status/692058872811421696"/>
    <hyperlink ref="V428" r:id="rId906" location="!/ergasiaedo/status/692073941058392064"/>
    <hyperlink ref="V429" r:id="rId907" location="!/laniecraig/status/692074120150937601"/>
    <hyperlink ref="V430" r:id="rId908" location="!/kyledloveless/status/692080593056583680"/>
    <hyperlink ref="V431" r:id="rId909" location="!/local15news/status/692082244689723392"/>
    <hyperlink ref="V432" r:id="rId910" location="!/news_oklahoma/status/692082555978407937"/>
    <hyperlink ref="V433" r:id="rId911" location="!/jamloafes/status/692078219823022080"/>
    <hyperlink ref="V434" r:id="rId912" location="!/jamloafes/status/692082859222405120"/>
    <hyperlink ref="V435" r:id="rId913" location="!/enginerd2004/status/692096271629180928"/>
    <hyperlink ref="V436" r:id="rId914" location="!/bduggan55/status/692110615440166916"/>
    <hyperlink ref="V437" r:id="rId915" location="!/mericalmarieee/status/692114173875113984"/>
    <hyperlink ref="V438" r:id="rId916" location="!/totaltrafficmco/status/690319926783938560"/>
    <hyperlink ref="V439" r:id="rId917" location="!/fli4thm/status/690320936831193088"/>
    <hyperlink ref="V440" r:id="rId918" location="!/fli4thm/status/690305903778729984"/>
    <hyperlink ref="V441" r:id="rId919" location="!/fli4thm/status/692120017220009984"/>
    <hyperlink ref="V442" r:id="rId920" location="!/fl511_central/status/690300261189992448"/>
    <hyperlink ref="V443" r:id="rId921" location="!/fl511_central/status/690305314466439168"/>
    <hyperlink ref="V444" r:id="rId922" location="!/fl511_central/status/690317960049770497"/>
    <hyperlink ref="V445" r:id="rId923" location="!/fl511_central/status/691757466128875520"/>
    <hyperlink ref="V446" r:id="rId924" location="!/fl511_central/status/691764850347937794"/>
    <hyperlink ref="V447" r:id="rId925" location="!/fl511_central/status/692118665991471104"/>
    <hyperlink ref="V448" r:id="rId926" location="!/fl511_central/status/692128705141981184"/>
    <hyperlink ref="V449" r:id="rId927" location="!/2steelgirls/status/692135486933090305"/>
    <hyperlink ref="V450" r:id="rId928" location="!/dizzymissruby/status/692142927557033984"/>
    <hyperlink ref="V451" r:id="rId929" location="!/google_nnews/status/692143580736024576"/>
    <hyperlink ref="V452" r:id="rId930" location="!/timfarley7/status/692145950576529414"/>
    <hyperlink ref="V453" r:id="rId931" location="!/nhtribune/status/691576307164057600"/>
    <hyperlink ref="V454" r:id="rId932" location="!/nhtribune/status/692150123745402880"/>
    <hyperlink ref="V455" r:id="rId933" location="!/nhtribune/status/692150137494323200"/>
    <hyperlink ref="V456" r:id="rId934" location="!/tweets_mcgee_/status/692150537404469248"/>
    <hyperlink ref="V457" r:id="rId935" location="!/tweets_mcgee_/status/692150537404469248"/>
    <hyperlink ref="V458" r:id="rId936" location="!/all4wdc/status/692153574596411393"/>
    <hyperlink ref="V459" r:id="rId937" location="!/itsjustmoxy/status/692155170008993792"/>
    <hyperlink ref="V460" r:id="rId938" location="!/brs3_/status/692158196811722752"/>
    <hyperlink ref="V461" r:id="rId939" location="!/zenoxx69/status/692160537711513601"/>
    <hyperlink ref="V462" r:id="rId940" location="!/zenoxx69/status/692161112171769858"/>
    <hyperlink ref="V463" r:id="rId941" location="!/roundhousetalk/status/692163149391380480"/>
    <hyperlink ref="V464" r:id="rId942" location="!/roundhousetalk/status/692163201782386690"/>
    <hyperlink ref="V465" r:id="rId943" location="!/blindokie/status/692182579701796864"/>
    <hyperlink ref="V466" r:id="rId944" location="!/yucatantacosokc/status/692182697486225408"/>
    <hyperlink ref="V467" r:id="rId945" location="!/getgetgooditems/status/692201738355503107"/>
    <hyperlink ref="V468" r:id="rId946" location="!/briarhawkeye/status/692216666663575555"/>
    <hyperlink ref="V469" r:id="rId947" location="!/kristyreed14/status/692223931495882752"/>
    <hyperlink ref="V470" r:id="rId948" location="!/aliyaweaver99/status/692235077741322241"/>
    <hyperlink ref="V471" r:id="rId949" location="!/kristyreed14/status/692223931495882752"/>
    <hyperlink ref="V472" r:id="rId950" location="!/aliyaweaver99/status/692235077741322241"/>
    <hyperlink ref="V473" r:id="rId951" location="!/tupelo_buzz/status/692248740745342976"/>
    <hyperlink ref="V474" r:id="rId952" location="!/thing_finder/status/692300649631997952"/>
    <hyperlink ref="V475" r:id="rId953" location="!/brendont23/status/692305943317446656"/>
    <hyperlink ref="V476" r:id="rId954" location="!/shanetwocow/status/692318860234637312"/>
    <hyperlink ref="V477" r:id="rId955" location="!/amirasabic/status/692344947194753025"/>
    <hyperlink ref="V478" r:id="rId956" location="!/ljackcarpentry/status/692351029120212992"/>
    <hyperlink ref="V479" r:id="rId957" location="!/fordfocus___/status/692354077615857664"/>
    <hyperlink ref="V480" r:id="rId958" location="!/sodexojobs/status/692357720255533056"/>
    <hyperlink ref="V481" r:id="rId959" location="!/sodexojobs/status/692357720255533056"/>
    <hyperlink ref="V482" r:id="rId960" location="!/artbrown20/status/692360894991433730"/>
    <hyperlink ref="V483" r:id="rId961" location="!/_tyrabreanne/status/692361653543923712"/>
    <hyperlink ref="V484" r:id="rId962" location="!/xx1infamous/status/692362341770485760"/>
    <hyperlink ref="V485" r:id="rId963" location="!/ken_ragsdale/status/689873543941623808"/>
    <hyperlink ref="V486" r:id="rId964" location="!/ken_ragsdale/status/690960607198089216"/>
    <hyperlink ref="V487" r:id="rId965" location="!/ken_ragsdale/status/690983757243817985"/>
    <hyperlink ref="V488" r:id="rId966" location="!/ken_ragsdale/status/692363452313108481"/>
    <hyperlink ref="V489" r:id="rId967" location="!/jlaynelittle/status/692364522464677890"/>
    <hyperlink ref="V490" r:id="rId968" location="!/csnodgrass1013/status/692368250248630272"/>
    <hyperlink ref="V491" r:id="rId969" location="!/missygoody9/status/692369397537710082"/>
    <hyperlink ref="V492" r:id="rId970" location="!/matocnationpac/status/692375671226683392"/>
    <hyperlink ref="V493" r:id="rId971" location="!/shannontoll/status/692377649008611328"/>
    <hyperlink ref="V494" r:id="rId972" location="!/ordersales/status/692381749117108225"/>
    <hyperlink ref="V495" r:id="rId973" location="!/ronnieclay/status/692081212563783681"/>
    <hyperlink ref="V496" r:id="rId974" location="!/ronnieclay/status/692385664566857728"/>
    <hyperlink ref="V497" r:id="rId975" location="!/ronnieclay/status/692385664566857728"/>
    <hyperlink ref="V498" r:id="rId976" location="!/1abpainter1/status/692396489499258880"/>
    <hyperlink ref="V499" r:id="rId977" location="!/texashistorycom/status/692399435574214656"/>
    <hyperlink ref="V500" r:id="rId978" location="!/mmillerard/status/690592431461535744"/>
    <hyperlink ref="V501" r:id="rId979" location="!/mmillerard/status/692405659221004288"/>
    <hyperlink ref="V502" r:id="rId980" location="!/alansalaambey/status/692406665430339584"/>
    <hyperlink ref="V503" r:id="rId981" location="!/journalrecord/status/692077944244703232"/>
    <hyperlink ref="V504" r:id="rId982" location="!/journalrecord/status/692352655927148544"/>
    <hyperlink ref="V505" r:id="rId983" location="!/kgounews/status/692408246435336193"/>
    <hyperlink ref="V506" r:id="rId984" location="!/kgounews/status/692408246435336193"/>
    <hyperlink ref="V507" r:id="rId985" location="!/susanwtva/status/692412858324242432"/>
    <hyperlink ref="V508" r:id="rId986" location="!/susanwtva/status/692412871787982848"/>
    <hyperlink ref="V509" r:id="rId987" location="!/susanwtva/status/692415160334430208"/>
    <hyperlink ref="V510" r:id="rId988" location="!/susanwtva/status/692415172053315584"/>
    <hyperlink ref="V511" r:id="rId989" location="!/here_ikum/status/692419018565816320"/>
    <hyperlink ref="V512" r:id="rId990" location="!/librariangeorge/status/692421718120493058"/>
    <hyperlink ref="V513" r:id="rId991" location="!/rlgann/status/692432974197977088"/>
    <hyperlink ref="V514" r:id="rId992" location="!/erickstheone/status/692438601880203264"/>
    <hyperlink ref="V515" r:id="rId993" location="!/eots_facilities/status/689608039377326080"/>
    <hyperlink ref="V516" r:id="rId994" location="!/eots_facilities/status/689908780528721921"/>
    <hyperlink ref="V517" r:id="rId995" location="!/eots_facilities/status/690258995664125953"/>
    <hyperlink ref="V518" r:id="rId996" location="!/eots_facilities/status/690271191974703104"/>
    <hyperlink ref="V519" r:id="rId997" location="!/eots_facilities/status/690599636529188865"/>
    <hyperlink ref="V520" r:id="rId998" location="!/eots_facilities/status/692410973819379713"/>
    <hyperlink ref="V521" r:id="rId999" location="!/eots_facilities/status/692445540521545728"/>
    <hyperlink ref="V522" r:id="rId1000" location="!/ndngenuity/status/692448181444026368"/>
    <hyperlink ref="V523" r:id="rId1001" location="!/oki35thm/status/692448780617129986"/>
    <hyperlink ref="V524" r:id="rId1002" location="!/oki35thm/status/692448780617129986"/>
    <hyperlink ref="V525" r:id="rId1003" location="!/wazetrafficorl/status/692448818336497665"/>
    <hyperlink ref="V526" r:id="rId1004" location="!/wazetrafficorl/status/689593582018256897"/>
    <hyperlink ref="V527" r:id="rId1005" location="!/boettler_vernon/status/690299967030693888"/>
    <hyperlink ref="V528" r:id="rId1006" location="!/boettler_vernon/status/690299967030693888"/>
    <hyperlink ref="V529" r:id="rId1007" location="!/boettler_vernon/status/690347361713815552"/>
    <hyperlink ref="V530" r:id="rId1008" location="!/boettler_vernon/status/690652639223119872"/>
    <hyperlink ref="V531" r:id="rId1009" location="!/boettler_vernon/status/690652639223119872"/>
    <hyperlink ref="V532" r:id="rId1010" location="!/boettler_vernon/status/691428927533744128"/>
    <hyperlink ref="V533" r:id="rId1011" location="!/boettler_vernon/status/691775564437417991"/>
    <hyperlink ref="V534" r:id="rId1012" location="!/boettler_vernon/status/691775564437417991"/>
    <hyperlink ref="V535" r:id="rId1013" location="!/boettler_vernon/status/691798119567245313"/>
    <hyperlink ref="V536" r:id="rId1014" location="!/boettler_vernon/status/691798119567245313"/>
    <hyperlink ref="V537" r:id="rId1015" location="!/boettler_vernon/status/692451739086262274"/>
    <hyperlink ref="V538" r:id="rId1016" location="!/boettler_vernon/status/692451739086262274"/>
    <hyperlink ref="V539" r:id="rId1017" location="!/boettler_vernon/status/692451739086262274"/>
    <hyperlink ref="V540" r:id="rId1018" location="!/territoryokc/status/692454984567357442"/>
    <hyperlink ref="V541" r:id="rId1019" location="!/artesianhotel/status/692455652665339904"/>
    <hyperlink ref="V542" r:id="rId1020" location="!/territoryokc/status/692454984567357442"/>
    <hyperlink ref="V543" r:id="rId1021" location="!/artesianhotel/status/692455652665339904"/>
    <hyperlink ref="V544" r:id="rId1022" location="!/sovnationcenter/status/692489286982172673"/>
    <hyperlink ref="V545" r:id="rId1023" location="!/the_officialbs/status/692489779036971009"/>
    <hyperlink ref="V546" r:id="rId1024" location="!/jmnance/status/692491101324836864"/>
    <hyperlink ref="V547" r:id="rId1025" location="!/jmnance/status/692491101324836864"/>
    <hyperlink ref="V548" r:id="rId1026" location="!/ilovemycredit/status/692497351156580352"/>
    <hyperlink ref="V549" r:id="rId1027" location="!/wisdompdx/status/692471814199611393"/>
    <hyperlink ref="V550" r:id="rId1028" location="!/handsonpdx/status/692500117799182341"/>
    <hyperlink ref="V551" r:id="rId1029" location="!/kristydorsett/status/692500385550966785"/>
    <hyperlink ref="V552" r:id="rId1030" location="!/kristydorsett/status/692504564680015872"/>
    <hyperlink ref="V553" r:id="rId1031" location="!/timfarley7/status/692145950576529414"/>
    <hyperlink ref="V554" r:id="rId1032" location="!/reddirtreportok/status/692134997529083904"/>
    <hyperlink ref="V555" r:id="rId1033" location="!/gnbliss/status/692507967460118528"/>
    <hyperlink ref="V556" r:id="rId1034" location="!/prpnews/status/691474539880927232"/>
    <hyperlink ref="V557" r:id="rId1035" location="!/prpnews/status/692515240618151936"/>
    <hyperlink ref="V558" r:id="rId1036" location="!/sprittibee/status/692415167414603776"/>
    <hyperlink ref="V559" r:id="rId1037" location="!/sprittibee/status/692520811081666562"/>
    <hyperlink ref="V560" r:id="rId1038" location="!/nativeoklahoma/status/692521461605634048"/>
    <hyperlink ref="V561" r:id="rId1039" location="!/cititrendsjobs/status/692538634524868609"/>
    <hyperlink ref="V562" r:id="rId1040" location="!/wcbinews/status/689896318597070850"/>
    <hyperlink ref="V563" r:id="rId1041" location="!/wcbinews/status/692518640776802308"/>
    <hyperlink ref="V564" r:id="rId1042" location="!/srmichael11_bec/status/692548700057571331"/>
    <hyperlink ref="V565" r:id="rId1043" location="!/newdeals9/status/692551697495900161"/>
    <hyperlink ref="V566" r:id="rId1044" location="!/nonsenseengine/status/691457511384309760"/>
    <hyperlink ref="V567" r:id="rId1045" location="!/nonsenseengine/status/692014974810656769"/>
    <hyperlink ref="V568" r:id="rId1046" location="!/nonsenseengine/status/692555956694208512"/>
    <hyperlink ref="V569" r:id="rId1047" location="!/ess_tee_doubleu/status/692584941201203201"/>
    <hyperlink ref="V570" r:id="rId1048" location="!/vamp_kris2102/status/692633997264982016"/>
    <hyperlink ref="V571" r:id="rId1049" location="!/robwireweather/status/690179273714348032"/>
    <hyperlink ref="V572" r:id="rId1050" location="!/robwireweather/status/690548735793729537"/>
    <hyperlink ref="V573" r:id="rId1051" location="!/robwireweather/status/690597817560104960"/>
    <hyperlink ref="V574" r:id="rId1052" location="!/robwireweather/status/692635270164787200"/>
    <hyperlink ref="V575" r:id="rId1053" location="!/robwireweather/status/692640591918661632"/>
    <hyperlink ref="V576" r:id="rId1054" location="!/papasplumbers/status/692654405640810496"/>
    <hyperlink ref="V577" r:id="rId1055" location="!/alabamaloverusa/status/692667912394559488"/>
    <hyperlink ref="V578" r:id="rId1056" location="!/carlos_m_ojeda/status/692690515674865664"/>
    <hyperlink ref="V579" r:id="rId1057" location="!/johnnyharriso12/status/690987873802149888"/>
    <hyperlink ref="V580" r:id="rId1058" location="!/johnnyharriso12/status/690987873802149888"/>
    <hyperlink ref="V581" r:id="rId1059" location="!/johnnyharriso12/status/692503808992215040"/>
    <hyperlink ref="V582" r:id="rId1060" location="!/johnnyharriso12/status/692503808992215040"/>
    <hyperlink ref="V583" r:id="rId1061" location="!/johnnyharriso12/status/692699591041351680"/>
    <hyperlink ref="V584" r:id="rId1062" location="!/newsmssarah/status/692701671013613568"/>
    <hyperlink ref="V585" r:id="rId1063" location="!/news_ms/status/692701671026233344"/>
    <hyperlink ref="V586" r:id="rId1064" location="!/tweet3po/status/689893211850997760"/>
    <hyperlink ref="V587" r:id="rId1065" location="!/tweet3po/status/689920899558932480"/>
    <hyperlink ref="V588" r:id="rId1066" location="!/tweet3po/status/690605429605269504"/>
    <hyperlink ref="V589" r:id="rId1067" location="!/tweet3po/status/691360381357289473"/>
    <hyperlink ref="V590" r:id="rId1068" location="!/tweet3po/status/691667403885772800"/>
    <hyperlink ref="V591" r:id="rId1069" location="!/tweet3po/status/692701707977920512"/>
    <hyperlink ref="V592" r:id="rId1070" location="!/amysodexotaylor/status/692114870838366208"/>
    <hyperlink ref="V593" r:id="rId1071" location="!/fleejack/status/692715858003673089"/>
    <hyperlink ref="V594" r:id="rId1072" location="!/fleejack/status/692715858003673089"/>
    <hyperlink ref="V595" r:id="rId1073" location="!/ltholmes/status/692716787834720256"/>
    <hyperlink ref="V596" r:id="rId1074" location="!/nyvygodoqag/status/692718919476461568"/>
    <hyperlink ref="V597" r:id="rId1075" location="!/chickasawnation/status/692359951990263809"/>
    <hyperlink ref="V598" r:id="rId1076" location="!/mikepinkshoes/status/692366641066307585"/>
    <hyperlink ref="V599" r:id="rId1077" location="!/chickasawnation/status/692368684329885697"/>
    <hyperlink ref="V600" r:id="rId1078" location="!/wom2010bob/status/692720379014569985"/>
    <hyperlink ref="V601" r:id="rId1079" location="!/jpiferris/status/692737848697466881"/>
    <hyperlink ref="V602" r:id="rId1080" location="!/erykahsaustin/status/689432473072066560"/>
    <hyperlink ref="V603" r:id="rId1081" location="!/erykahsaustin/status/692738126884814848"/>
    <hyperlink ref="V604" r:id="rId1082" location="!/mikemess__/status/692738488530153472"/>
    <hyperlink ref="V605" r:id="rId1083" location="!/mikemess__/status/692361604734779392"/>
    <hyperlink ref="V606" r:id="rId1084" location="!/lalo_fohunnid/status/692740796798205952"/>
    <hyperlink ref="V607" r:id="rId1085" location="!/940mcclain/status/692049555810947072"/>
    <hyperlink ref="V608" r:id="rId1086" location="!/chickasawnation/status/692065274804080640"/>
    <hyperlink ref="V609" r:id="rId1087" location="!/tawnivixen3/status/692065522524000256"/>
    <hyperlink ref="V610" r:id="rId1088" location="!/tawnivixen3/status/689458367325016064"/>
    <hyperlink ref="V611" r:id="rId1089" location="!/tawnivixen3/status/689458704362508288"/>
    <hyperlink ref="V612" r:id="rId1090" location="!/tawnivixen3/status/689547084924653568"/>
    <hyperlink ref="V613" r:id="rId1091" location="!/tawnivixen3/status/689551068582252544"/>
    <hyperlink ref="V614" r:id="rId1092" location="!/tawnivixen3/status/689555421540044800"/>
    <hyperlink ref="V615" r:id="rId1093" location="!/tawnivixen3/status/689826400606515200"/>
    <hyperlink ref="V616" r:id="rId1094" location="!/tawnivixen3/status/689941348460445696"/>
    <hyperlink ref="V617" r:id="rId1095" location="!/tawnivixen3/status/689955773087088641"/>
    <hyperlink ref="V618" r:id="rId1096" location="!/tawnivixen3/status/690968364915666944"/>
    <hyperlink ref="V619" r:id="rId1097" location="!/tawnivixen3/status/690968364915666944"/>
    <hyperlink ref="V620" r:id="rId1098" location="!/tawnivixen3/status/691651337407336448"/>
    <hyperlink ref="V621" r:id="rId1099" location="!/tawnivixen3/status/691721324071362560"/>
    <hyperlink ref="V622" r:id="rId1100" location="!/tawnivixen3/status/692007746712006656"/>
    <hyperlink ref="V623" r:id="rId1101" location="!/tawnivixen3/status/692064650834395136"/>
    <hyperlink ref="V624" r:id="rId1102" location="!/tawnivixen3/status/692064650834395136"/>
    <hyperlink ref="V625" r:id="rId1103" location="!/tawnivixen3/status/692724679971360768"/>
    <hyperlink ref="V626" r:id="rId1104" location="!/tawnivixen3/status/692742104636854272"/>
    <hyperlink ref="V627" r:id="rId1105" location="!/213samm/status/692746235913043969"/>
    <hyperlink ref="V628" r:id="rId1106" location="!/artesianhotel/status/692455652665339904"/>
    <hyperlink ref="V629" r:id="rId1107" location="!/reddirtreportok/status/692140606676668417"/>
    <hyperlink ref="V630" r:id="rId1108" location="!/reddirtreportok/status/692504964422307840"/>
    <hyperlink ref="V631" r:id="rId1109" location="!/chezangrybelle/status/692747270530453505"/>
    <hyperlink ref="V632" r:id="rId1110" location="!/chickasawtv/status/689837579160543232"/>
    <hyperlink ref="V633" r:id="rId1111" location="!/chickasawtv/status/690589259628081152"/>
    <hyperlink ref="V634" r:id="rId1112" location="!/chickasawtv/status/692754005252935680"/>
    <hyperlink ref="V635" r:id="rId1113" location="!/kauffmaninc/status/692769117175033856"/>
    <hyperlink ref="V636" r:id="rId1114" location="!/tupeloeventz/status/692773572280975360"/>
    <hyperlink ref="V637" r:id="rId1115" location="!/chickasaw/status/689464871545483265"/>
    <hyperlink ref="V638" r:id="rId1116" location="!/chickasaw/status/689464871545483265"/>
    <hyperlink ref="V639" r:id="rId1117" location="!/chickasaw/status/689530528354164736"/>
    <hyperlink ref="V640" r:id="rId1118" location="!/chickasaw/status/689530989949886464"/>
    <hyperlink ref="V641" r:id="rId1119" location="!/jetstreamcasino/status/689555486241394688"/>
    <hyperlink ref="V642" r:id="rId1120" location="!/chickasaw/status/689563963105878020"/>
    <hyperlink ref="V643" r:id="rId1121" location="!/justishudd/status/689576436991037441"/>
    <hyperlink ref="V644" r:id="rId1122" location="!/chickasaw/status/689586523054845952"/>
    <hyperlink ref="V645" r:id="rId1123" location="!/chickasaw/status/689619656458502146"/>
    <hyperlink ref="V646" r:id="rId1124" location="!/kocoshelby/status/689605175888084992"/>
    <hyperlink ref="V647" r:id="rId1125" location="!/kocoshelby/status/689715629327187968"/>
    <hyperlink ref="V648" r:id="rId1126" location="!/chickasaw/status/689618120034508800"/>
    <hyperlink ref="V649" r:id="rId1127" location="!/chickasaw/status/689791850841018369"/>
    <hyperlink ref="V650" r:id="rId1128" location="!/sbwok/status/689855462615871488"/>
    <hyperlink ref="V651" r:id="rId1129" location="!/sbwok/status/689855462615871488"/>
    <hyperlink ref="V652" r:id="rId1130" location="!/chickasaw/status/689860694578167808"/>
    <hyperlink ref="V653" r:id="rId1131" location="!/chickasaw/status/690188826585726976"/>
    <hyperlink ref="V654" r:id="rId1132" location="!/destinygarrison/status/690189893432029184"/>
    <hyperlink ref="V655" r:id="rId1133" location="!/chickasaw/status/690189788012482560"/>
    <hyperlink ref="V656" r:id="rId1134" location="!/chickasaw/status/690190733312036864"/>
    <hyperlink ref="V657" r:id="rId1135" location="!/laurirottmayer/status/690190027616219136"/>
    <hyperlink ref="V658" r:id="rId1136" location="!/laurirottmayer/status/690190954930671619"/>
    <hyperlink ref="V659" r:id="rId1137" location="!/chickasaw/status/690189703862210560"/>
    <hyperlink ref="V660" r:id="rId1138" location="!/chickasaw/status/690190926023516160"/>
    <hyperlink ref="V661" r:id="rId1139" location="!/chickasaw/status/690278338984857600"/>
    <hyperlink ref="V662" r:id="rId1140" location="!/chickasaw/status/690278434560479232"/>
    <hyperlink ref="V663" r:id="rId1141" location="!/chickasaw/status/690299137712087041"/>
    <hyperlink ref="V664" r:id="rId1142" location="!/chickasaw/status/690565176354041856"/>
    <hyperlink ref="V665" r:id="rId1143" location="!/hillbillyladyok/status/689824966225764353"/>
    <hyperlink ref="V666" r:id="rId1144" location="!/hillbillyladyok/status/690528117643870209"/>
    <hyperlink ref="V667" r:id="rId1145" location="!/hillbillyladyok/status/690546306842959872"/>
    <hyperlink ref="V668" r:id="rId1146" location="!/hillbillyladyok/status/690559216407326720"/>
    <hyperlink ref="V669" r:id="rId1147" location="!/chickasaw/status/690537799431364609"/>
    <hyperlink ref="V670" r:id="rId1148" location="!/chickasaw/status/690565651723853825"/>
    <hyperlink ref="V671" r:id="rId1149" location="!/seateroo/status/690585722407911424"/>
    <hyperlink ref="V672" r:id="rId1150" location="!/chickasaw/status/690586404460568577"/>
    <hyperlink ref="V673" r:id="rId1151" location="!/cindyevans42/status/690571727563202560"/>
    <hyperlink ref="V674" r:id="rId1152" location="!/cindyevans42/status/690574101857964033"/>
    <hyperlink ref="V675" r:id="rId1153" location="!/cindyevans42/status/690586582479298561"/>
    <hyperlink ref="V676" r:id="rId1154" location="!/cindyevans42/status/690588034811633665"/>
    <hyperlink ref="V677" r:id="rId1155" location="!/cindyevans42/status/691850285501779969"/>
    <hyperlink ref="V678" r:id="rId1156" location="!/cindyevans42/status/691850285501779969"/>
    <hyperlink ref="V679" r:id="rId1157" location="!/chickasaw/status/690573675293229056"/>
    <hyperlink ref="V680" r:id="rId1158" location="!/chickasaw/status/690576307718070274"/>
    <hyperlink ref="V681" r:id="rId1159" location="!/chickasaw/status/690587739826343937"/>
    <hyperlink ref="V682" r:id="rId1160" location="!/chickasaw/status/690213608534441984"/>
    <hyperlink ref="V683" r:id="rId1161" location="!/chickasaw/status/691025336272822272"/>
    <hyperlink ref="V684" r:id="rId1162" location="!/chickasaw/status/691633861218955264"/>
    <hyperlink ref="V685" r:id="rId1163" location="!/coachdingus/status/691348732038656001"/>
    <hyperlink ref="V686" r:id="rId1164" location="!/coachdingus/status/691351114210476034"/>
    <hyperlink ref="V687" r:id="rId1165" location="!/coachdingus/status/691391511414444034"/>
    <hyperlink ref="V688" r:id="rId1166" location="!/coachdingus/status/691440808382181376"/>
    <hyperlink ref="V689" r:id="rId1167" location="!/coachdingus/status/691634612586594304"/>
    <hyperlink ref="V690" r:id="rId1168" location="!/chickasaw/status/691348923575701505"/>
    <hyperlink ref="V691" r:id="rId1169" location="!/chickasaw/status/691385082960027650"/>
    <hyperlink ref="V692" r:id="rId1170" location="!/chickasaw/status/691422170136887296"/>
    <hyperlink ref="V693" r:id="rId1171" location="!/chickasaw/status/691634189934927874"/>
    <hyperlink ref="V694" r:id="rId1172" location="!/therimer250/status/691669097273278469"/>
    <hyperlink ref="V695" r:id="rId1173" location="!/chickasaw/status/691677414062231552"/>
    <hyperlink ref="V696" r:id="rId1174" location="!/chickasaw/status/691708452322856960"/>
    <hyperlink ref="V697" r:id="rId1175" location="!/chickasaw/status/691724794937487360"/>
    <hyperlink ref="V698" r:id="rId1176" location="!/rani2012/status/691743483103567875"/>
    <hyperlink ref="V699" r:id="rId1177" location="!/chickasaw/status/691737422388973569"/>
    <hyperlink ref="V700" r:id="rId1178" location="!/chickasaw/status/691744349915332608"/>
    <hyperlink ref="V701" r:id="rId1179" location="!/chickasaw/status/689495142697283585"/>
    <hyperlink ref="V702" r:id="rId1180" location="!/chickasaw/status/689553194524020736"/>
    <hyperlink ref="V703" r:id="rId1181" location="!/chickasaw/status/689843662289764352"/>
    <hyperlink ref="V704" r:id="rId1182" location="!/chickasaw/status/689943081936904192"/>
    <hyperlink ref="V705" r:id="rId1183" location="!/chickasaw/status/690188393196752896"/>
    <hyperlink ref="V706" r:id="rId1184" location="!/chickasaw/status/690365829129621505"/>
    <hyperlink ref="V707" r:id="rId1185" location="!/chickasaw/status/690547007308570624"/>
    <hyperlink ref="V708" r:id="rId1186" location="!/chickasaw/status/690700740512317440"/>
    <hyperlink ref="V709" r:id="rId1187" location="!/chickasaw/status/690942550547521536"/>
    <hyperlink ref="V710" r:id="rId1188" location="!/chickasaw/status/691309639372279809"/>
    <hyperlink ref="V711" r:id="rId1189" location="!/chickasaw/status/691668945934422016"/>
    <hyperlink ref="V712" r:id="rId1190" location="!/chickasaw/status/691792739235708928"/>
    <hyperlink ref="V713" r:id="rId1191" location="!/chickasaw/status/692044612731535361"/>
    <hyperlink ref="V714" r:id="rId1192" location="!/chickasaw/status/692108378634592257"/>
    <hyperlink ref="V715" r:id="rId1193" location="!/chickasaw/status/692108378634592257"/>
    <hyperlink ref="V716" r:id="rId1194" location="!/icygeddon/status/689527173292515329"/>
    <hyperlink ref="V717" r:id="rId1195" location="!/icygeddon/status/689565637513912321"/>
    <hyperlink ref="V718" r:id="rId1196" location="!/icygeddon/status/689877686777315328"/>
    <hyperlink ref="V719" r:id="rId1197" location="!/icygeddon/status/689963550962507776"/>
    <hyperlink ref="V720" r:id="rId1198" location="!/icygeddon/status/689963692390256640"/>
    <hyperlink ref="V721" r:id="rId1199" location="!/icygeddon/status/690304377379131392"/>
    <hyperlink ref="V722" r:id="rId1200" location="!/icygeddon/status/691734890866343938"/>
    <hyperlink ref="V723" r:id="rId1201" location="!/icygeddon/status/692146290826821634"/>
    <hyperlink ref="V724" r:id="rId1202" location="!/icygeddon/status/692146290826821634"/>
    <hyperlink ref="V725" r:id="rId1203" location="!/icygeddon/status/692146341179432960"/>
    <hyperlink ref="V726" r:id="rId1204" location="!/icygeddon/status/692146341179432960"/>
    <hyperlink ref="V727" r:id="rId1205" location="!/icygeddon/status/692146491763331072"/>
    <hyperlink ref="V728" r:id="rId1206" location="!/icygeddon/status/692146491763331072"/>
    <hyperlink ref="V729" r:id="rId1207" location="!/chickasaw/status/692161850641928194"/>
    <hyperlink ref="V730" r:id="rId1208" location="!/chickasawccc/status/689486753544036352"/>
    <hyperlink ref="V731" r:id="rId1209" location="!/chickasawccc/status/691813205996388353"/>
    <hyperlink ref="V732" r:id="rId1210" location="!/chickasawccc/status/692519069610811392"/>
    <hyperlink ref="V733" r:id="rId1211" location="!/chickasaw/status/690278063523897344"/>
    <hyperlink ref="V734" r:id="rId1212" location="!/chickasaw/status/690575965928460288"/>
    <hyperlink ref="V735" r:id="rId1213" location="!/chickasaw/status/690933330750132225"/>
    <hyperlink ref="V736" r:id="rId1214" location="!/chickasaw/status/691290713598750720"/>
    <hyperlink ref="V737" r:id="rId1215" location="!/chickasaw/status/691665488787582976"/>
    <hyperlink ref="V738" r:id="rId1216" location="!/chickasaw/status/691772770192089091"/>
    <hyperlink ref="V739" r:id="rId1217" location="!/chickasaw/status/692360195918434306"/>
    <hyperlink ref="V740" r:id="rId1218" location="!/chickasaw/status/692362507537760256"/>
    <hyperlink ref="V741" r:id="rId1219" location="!/johnnyharriso12/status/690984209976918016"/>
    <hyperlink ref="V742" r:id="rId1220" location="!/johnnyharriso12/status/691339371656523777"/>
    <hyperlink ref="V743" r:id="rId1221" location="!/johnnyharriso12/status/692363259140268032"/>
    <hyperlink ref="V744" r:id="rId1222" location="!/johnnyharriso12/status/692375380523528192"/>
    <hyperlink ref="V745" r:id="rId1223" location="!/johnnyharriso12/status/692402435239854081"/>
    <hyperlink ref="V746" r:id="rId1224" location="!/chickasaw/status/691348831103905793"/>
    <hyperlink ref="V747" r:id="rId1225" location="!/chickasaw/status/692363723697213440"/>
    <hyperlink ref="V748" r:id="rId1226" location="!/mikepinkshoes/status/692366641066307585"/>
    <hyperlink ref="V749" r:id="rId1227" location="!/mikepinkshoes/status/692366641066307585"/>
    <hyperlink ref="V750" r:id="rId1228" location="!/chickasawnation/status/692368684329885697"/>
    <hyperlink ref="V751" r:id="rId1229" location="!/chickasaw/status/692368473821962241"/>
    <hyperlink ref="V752" r:id="rId1230" location="!/chickasaw/status/692448351162388480"/>
    <hyperlink ref="V753" r:id="rId1231" location="!/chickasaw/status/692448351162388480"/>
    <hyperlink ref="V754" r:id="rId1232" location="!/chickasaw/status/689904101518381056"/>
    <hyperlink ref="V755" r:id="rId1233" location="!/chickasaw/status/690651488708853760"/>
    <hyperlink ref="V756" r:id="rId1234" location="!/chickasaw/status/690883003279675393"/>
    <hyperlink ref="V757" r:id="rId1235" location="!/chickasaw/status/691444216317214721"/>
    <hyperlink ref="V758" r:id="rId1236" location="!/chickasaw/status/692448848908713984"/>
    <hyperlink ref="V759" r:id="rId1237" location="!/okturnpike/status/692448627143397379"/>
    <hyperlink ref="V760" r:id="rId1238" location="!/chickasaw/status/692448925446373376"/>
    <hyperlink ref="V761" r:id="rId1239" location="!/chickasaw/status/690321796474601472"/>
    <hyperlink ref="V762" r:id="rId1240" location="!/chickasaw/status/692090982846849027"/>
    <hyperlink ref="V763" r:id="rId1241" location="!/chickasaw/status/692726390102294529"/>
    <hyperlink ref="V764" r:id="rId1242" location="!/cthc_duncan/status/692728459307515906"/>
    <hyperlink ref="V765" r:id="rId1243" location="!/chickasaw/status/689486284851585024"/>
    <hyperlink ref="V766" r:id="rId1244" location="!/chickasaw/status/692499909505843200"/>
    <hyperlink ref="V767" r:id="rId1245" location="!/chickasaw/status/692732852383907842"/>
    <hyperlink ref="V768" r:id="rId1246" location="!/winstarworld/status/689466441758732293"/>
    <hyperlink ref="V769" r:id="rId1247" location="!/winstarworld/status/689480828703780864"/>
    <hyperlink ref="V770" r:id="rId1248" location="!/chickasaw/status/689467968254685186"/>
    <hyperlink ref="V771" r:id="rId1249" location="!/chickasaw/status/692743402417422337"/>
    <hyperlink ref="V772" r:id="rId1250" location="!/chickasaw/status/690915769392177154"/>
    <hyperlink ref="V773" r:id="rId1251" location="!/chickasaw/status/692744932306620416"/>
    <hyperlink ref="V774" r:id="rId1252" location="!/chickasaw/status/690229964264886272"/>
    <hyperlink ref="V775" r:id="rId1253" location="!/chickasaw/status/692744932306620416"/>
    <hyperlink ref="V776" r:id="rId1254" location="!/artesianhotel/status/689621616045756416"/>
    <hyperlink ref="V777" r:id="rId1255" location="!/artesianhotel/status/690597364860583936"/>
    <hyperlink ref="V778" r:id="rId1256" location="!/artesianhotel/status/692082147822145538"/>
    <hyperlink ref="V779" r:id="rId1257" location="!/chickasawnation/status/692064287364222976"/>
    <hyperlink ref="V780" r:id="rId1258" location="!/chickasawnation/status/692368684329885697"/>
    <hyperlink ref="V781" r:id="rId1259" location="!/chickasaw/status/689480952146309120"/>
    <hyperlink ref="V782" r:id="rId1260" location="!/chickasaw/status/689510245509513216"/>
    <hyperlink ref="V783" r:id="rId1261" location="!/chickasaw/status/689538149568122881"/>
    <hyperlink ref="V784" r:id="rId1262" location="!/chickasaw/status/689569912692568064"/>
    <hyperlink ref="V785" r:id="rId1263" location="!/chickasaw/status/689575756247232513"/>
    <hyperlink ref="V786" r:id="rId1264" location="!/chickasaw/status/689602090629500928"/>
    <hyperlink ref="V787" r:id="rId1265" location="!/chickasaw/status/689824841621491712"/>
    <hyperlink ref="V788" r:id="rId1266" location="!/chickasaw/status/689824884357251072"/>
    <hyperlink ref="V789" r:id="rId1267" location="!/chickasaw/status/689862621084925952"/>
    <hyperlink ref="V790" r:id="rId1268" location="!/chickasaw/status/689870287672905730"/>
    <hyperlink ref="V791" r:id="rId1269" location="!/chickasaw/status/689911847097651202"/>
    <hyperlink ref="V792" r:id="rId1270" location="!/chickasaw/status/689916660434784257"/>
    <hyperlink ref="V793" r:id="rId1271" location="!/chickasaw/status/689930673755459586"/>
    <hyperlink ref="V794" r:id="rId1272" location="!/chickasaw/status/689964491870736385"/>
    <hyperlink ref="V795" r:id="rId1273" location="!/chickasaw/status/689973264806969344"/>
    <hyperlink ref="V796" r:id="rId1274" location="!/chickasaw/status/690217578187325440"/>
    <hyperlink ref="V797" r:id="rId1275" location="!/chickasaw/status/690240899813658624"/>
    <hyperlink ref="V798" r:id="rId1276" location="!/chickasaw/status/690250180654948352"/>
    <hyperlink ref="V799" r:id="rId1277" location="!/chickasaw/status/690291965338857472"/>
    <hyperlink ref="V800" r:id="rId1278" location="!/chickasaw/status/690324337610637312"/>
    <hyperlink ref="V801" r:id="rId1279" location="!/chickasaw/status/690565882410635264"/>
    <hyperlink ref="V802" r:id="rId1280" location="!/chickasaw/status/690592359407599616"/>
    <hyperlink ref="V803" r:id="rId1281" location="!/chickasaw/status/690615138307678208"/>
    <hyperlink ref="V804" r:id="rId1282" location="!/chickasaw/status/690617586653007872"/>
    <hyperlink ref="V805" r:id="rId1283" location="!/chickasaw/status/690638873517498369"/>
    <hyperlink ref="V806" r:id="rId1284" location="!/chickasaw/status/690687971851407360"/>
    <hyperlink ref="V807" r:id="rId1285" location="!/chickasaw/status/690959818908155905"/>
    <hyperlink ref="V808" r:id="rId1286" location="!/chickasaw/status/690977456099049472"/>
    <hyperlink ref="V809" r:id="rId1287" location="!/chickasaw/status/690981129785085953"/>
    <hyperlink ref="V810" r:id="rId1288" location="!/chickasaw/status/691079284069404672"/>
    <hyperlink ref="V811" r:id="rId1289" location="!/chickasaw/status/691327382058352642"/>
    <hyperlink ref="V812" r:id="rId1290" location="!/chickasaw/status/691338566417399808"/>
    <hyperlink ref="V813" r:id="rId1291" location="!/chickasaw/status/691387723408633860"/>
    <hyperlink ref="V814" r:id="rId1292" location="!/chickasaw/status/691417893033086980"/>
    <hyperlink ref="V815" r:id="rId1293" location="!/chickasaw/status/691684523801759745"/>
    <hyperlink ref="V816" r:id="rId1294" location="!/chickasaw/status/691699022520827906"/>
    <hyperlink ref="V817" r:id="rId1295" location="!/chickasaw/status/691731115753734144"/>
    <hyperlink ref="V818" r:id="rId1296" location="!/chickasaw/status/691736639849287682"/>
    <hyperlink ref="V819" r:id="rId1297" location="!/chickasaw/status/691747459903700993"/>
    <hyperlink ref="V820" r:id="rId1298" location="!/chickasaw/status/692001587376570368"/>
    <hyperlink ref="V821" r:id="rId1299" location="!/chickasaw/status/692026808338903040"/>
    <hyperlink ref="V822" r:id="rId1300" location="!/chickasaw/status/692043166594260992"/>
    <hyperlink ref="V823" r:id="rId1301" location="!/chickasaw/status/692065778355585024"/>
    <hyperlink ref="V824" r:id="rId1302" location="!/chickasaw/status/692066258834034688"/>
    <hyperlink ref="V825" r:id="rId1303" location="!/chickasaw/status/692079674407673856"/>
    <hyperlink ref="V826" r:id="rId1304" location="!/chickasaw/status/692109869357387780"/>
    <hyperlink ref="V827" r:id="rId1305" location="!/chickasaw/status/692137544620851201"/>
    <hyperlink ref="V828" r:id="rId1306" location="!/chickasaw/status/692161850641928194"/>
    <hyperlink ref="V829" r:id="rId1307" location="!/chickasaw/status/692362719639527424"/>
    <hyperlink ref="V830" r:id="rId1308" location="!/chickasaw/status/692380293584543744"/>
    <hyperlink ref="V831" r:id="rId1309" location="!/chickasaw/status/692384214608691200"/>
    <hyperlink ref="V832" r:id="rId1310" location="!/chickasaw/status/692408080521412609"/>
    <hyperlink ref="V833" r:id="rId1311" location="!/chickasaw/status/692762890235973632"/>
    <hyperlink ref="V834" r:id="rId1312" location="!/chickasaw/status/692773709006913536"/>
    <hyperlink ref="V835" r:id="rId1313" location="!/wtvanews/status/689956498634588160"/>
    <hyperlink ref="V836" r:id="rId1314" location="!/wtvanews/status/692425554188988416"/>
    <hyperlink ref="V837" r:id="rId1315" location="!/wtvanews/status/692773990721527808"/>
    <hyperlink ref="V838" r:id="rId1316" location="!/artesianhotel/status/692456407552106496"/>
    <hyperlink ref="V839" r:id="rId1317" location="!/hot_shotsada/status/692496705653202944"/>
    <hyperlink ref="V840" r:id="rId1318" location="!/chickasawnation/status/689456518681329664"/>
    <hyperlink ref="V841" r:id="rId1319" location="!/chickasawnation/status/689544086106148864"/>
    <hyperlink ref="V842" r:id="rId1320" location="!/chickasawnation/status/689549415099473920"/>
    <hyperlink ref="V843" r:id="rId1321" location="!/chickasawnation/status/689818163261935617"/>
    <hyperlink ref="V844" r:id="rId1322" location="!/chickasawnation/status/689854599713398793"/>
    <hyperlink ref="V845" r:id="rId1323" location="!/chickasawnation/status/689940008799580160"/>
    <hyperlink ref="V846" r:id="rId1324" location="!/chickasawnation/status/689950141198004224"/>
    <hyperlink ref="V847" r:id="rId1325" location="!/chickasawnation/status/690252853416480770"/>
    <hyperlink ref="V848" r:id="rId1326" location="!/chickasawnation/status/690305601637912577"/>
    <hyperlink ref="V849" r:id="rId1327" location="!/chickasawnation/status/691640380371177472"/>
    <hyperlink ref="V850" r:id="rId1328" location="!/chickasawnation/status/691652064884097024"/>
    <hyperlink ref="V851" r:id="rId1329" location="!/chickasawnation/status/691716642812870658"/>
    <hyperlink ref="V852" r:id="rId1330" location="!/chickasawnation/status/692006594779832320"/>
    <hyperlink ref="V853" r:id="rId1331" location="!/chickasawnation/status/692154170875482112"/>
    <hyperlink ref="V854" r:id="rId1332" location="!/chickasawnation/status/692375547947646976"/>
    <hyperlink ref="V855" r:id="rId1333" location="!/chickasawnation/status/692719532994093057"/>
    <hyperlink ref="V856" r:id="rId1334" location="!/hot_shotsada/status/690033778991960064"/>
    <hyperlink ref="V857" r:id="rId1335" location="!/hot_shotsada/status/692173125052665856"/>
    <hyperlink ref="V858" r:id="rId1336" location="!/hot_shotsada/status/692774437926506496"/>
    <hyperlink ref="V859" r:id="rId1337" location="!/orlpol32829/status/689890274542239744"/>
    <hyperlink ref="V860" r:id="rId1338" location="!/orlpol32829/status/689920683795714050"/>
    <hyperlink ref="V861" r:id="rId1339" location="!/orlpol32829/status/690605028244066304"/>
    <hyperlink ref="V862" r:id="rId1340" location="!/orlpol32829/status/691358675525591042"/>
    <hyperlink ref="V863" r:id="rId1341" location="!/orlpol32829/status/691640473258188801"/>
    <hyperlink ref="V864" r:id="rId1342" location="!/orlpol32829/status/691665740487921664"/>
    <hyperlink ref="V865" r:id="rId1343" location="!/orlpol32829/status/692392929525133312"/>
    <hyperlink ref="V866" r:id="rId1344" location="!/orlpol32829/status/692450800577167360"/>
    <hyperlink ref="V867" r:id="rId1345" location="!/orlpol32829/status/692591701932793856"/>
    <hyperlink ref="V868" r:id="rId1346" location="!/orlpol32829/status/692701233090527232"/>
    <hyperlink ref="V869" r:id="rId1347" location="!/orlpol32829/status/692777968599461889"/>
    <hyperlink ref="V870" r:id="rId1348" location="!/31bjn/status/692781110317678592"/>
    <hyperlink ref="V871" r:id="rId1349" location="!/jasper_pirate/status/692781378832769024"/>
    <hyperlink ref="V872" r:id="rId1350" location="!/jevans1137/status/692781586572423168"/>
    <hyperlink ref="V873" r:id="rId1351" location="!/cedsolutions/status/692784472488456192"/>
    <hyperlink ref="V874" r:id="rId1352" location="!/americasmilhist/status/692778500659392512"/>
    <hyperlink ref="V875" r:id="rId1353" location="!/americasmilhist/status/692786280095051776"/>
  </hyperlinks>
  <pageMargins left="0.7" right="0.7" top="0.75" bottom="0.75" header="0.3" footer="0.3"/>
  <pageSetup orientation="portrait" verticalDpi="0" r:id="rId1354"/>
  <legacyDrawing r:id="rId1355"/>
  <tableParts count="1">
    <tablePart r:id="rId1356"/>
  </tablePar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dimension ref="A1:BD499"/>
  <sheetViews>
    <sheetView workbookViewId="0">
      <pane xSplit="1" ySplit="2" topLeftCell="B3" activePane="bottomRight" state="frozen"/>
      <selection pane="topRight" activeCell="B1" sqref="B1"/>
      <selection pane="bottomLeft" activeCell="A3" sqref="A3"/>
      <selection pane="bottomRight" activeCell="A3" sqref="A3"/>
    </sheetView>
  </sheetViews>
  <sheetFormatPr defaultRowHeight="15" x14ac:dyDescent="0.25"/>
  <cols>
    <col min="1" max="1" width="9.140625" style="1"/>
    <col min="2" max="2" width="7.85546875" customWidth="1"/>
    <col min="3" max="3" width="8.5703125" customWidth="1"/>
    <col min="4" max="4" width="6.7109375" customWidth="1"/>
    <col min="5" max="5" width="9.85546875" customWidth="1"/>
    <col min="6" max="6" width="7.7109375" customWidth="1"/>
    <col min="7" max="7" width="11" customWidth="1"/>
    <col min="8" max="8" width="8.5703125" customWidth="1"/>
    <col min="9" max="9" width="9.7109375" customWidth="1"/>
    <col min="10" max="10" width="10.5703125" style="3" customWidth="1"/>
    <col min="11" max="11" width="9.140625" customWidth="1"/>
    <col min="12" max="12" width="9.140625" hidden="1" customWidth="1"/>
    <col min="13" max="14" width="4.28515625" hidden="1" customWidth="1"/>
    <col min="15" max="15" width="10.28515625" hidden="1" customWidth="1"/>
    <col min="16" max="16" width="6.42578125" hidden="1" customWidth="1"/>
    <col min="17" max="17" width="8.28515625" hidden="1" customWidth="1"/>
    <col min="18" max="18" width="9.5703125" hidden="1" customWidth="1"/>
    <col min="19" max="19" width="9.28515625" hidden="1" customWidth="1"/>
    <col min="20" max="20" width="9.5703125" hidden="1" customWidth="1"/>
    <col min="21" max="23" width="14.28515625" hidden="1" customWidth="1"/>
    <col min="24" max="24" width="11.85546875" hidden="1" customWidth="1"/>
    <col min="25" max="25" width="14.42578125" hidden="1" customWidth="1"/>
    <col min="26" max="26" width="18.28515625" hidden="1" customWidth="1"/>
    <col min="27" max="27" width="5" style="3" hidden="1" customWidth="1"/>
    <col min="28" max="28" width="16" style="3" hidden="1" customWidth="1"/>
    <col min="29" max="29" width="16" style="6" bestFit="1" customWidth="1"/>
    <col min="30" max="30" width="8.5703125" style="2" bestFit="1" customWidth="1"/>
    <col min="31" max="31" width="11.5703125" style="3" bestFit="1" customWidth="1"/>
    <col min="32" max="32" width="12" style="3" bestFit="1" customWidth="1"/>
    <col min="33" max="33" width="9.7109375" style="3" bestFit="1" customWidth="1"/>
    <col min="34" max="34" width="11.42578125" style="3" bestFit="1" customWidth="1"/>
    <col min="35" max="35" width="18.140625" bestFit="1" customWidth="1"/>
    <col min="36" max="36" width="13.42578125" bestFit="1" customWidth="1"/>
    <col min="37" max="37" width="10.7109375" bestFit="1" customWidth="1"/>
    <col min="38" max="38" width="7.42578125" bestFit="1" customWidth="1"/>
    <col min="39" max="39" width="8.140625" bestFit="1" customWidth="1"/>
    <col min="40" max="40" width="16.5703125" bestFit="1" customWidth="1"/>
    <col min="41" max="41" width="12.5703125" bestFit="1" customWidth="1"/>
    <col min="42" max="42" width="10.28515625" bestFit="1" customWidth="1"/>
    <col min="43" max="43" width="16.85546875" bestFit="1" customWidth="1"/>
    <col min="44" max="44" width="10.42578125" bestFit="1" customWidth="1"/>
    <col min="45" max="45" width="11.5703125" bestFit="1" customWidth="1"/>
    <col min="46" max="46" width="9" bestFit="1" customWidth="1"/>
    <col min="47" max="47" width="20.7109375" bestFit="1" customWidth="1"/>
    <col min="48" max="48" width="10.5703125" bestFit="1" customWidth="1"/>
    <col min="49" max="50" width="16.140625" bestFit="1" customWidth="1"/>
    <col min="51" max="51" width="15.140625" bestFit="1" customWidth="1"/>
  </cols>
  <sheetData>
    <row r="1" spans="1:56" x14ac:dyDescent="0.25">
      <c r="B1" s="25" t="s">
        <v>39</v>
      </c>
      <c r="C1" s="18"/>
      <c r="D1" s="18"/>
      <c r="E1" s="18"/>
      <c r="F1" s="18"/>
      <c r="G1" s="18"/>
      <c r="H1" s="27" t="s">
        <v>43</v>
      </c>
      <c r="I1" s="26"/>
      <c r="J1" s="26"/>
      <c r="K1" s="26"/>
      <c r="L1" s="29" t="s">
        <v>44</v>
      </c>
      <c r="M1" s="28"/>
      <c r="N1" s="28"/>
      <c r="O1" s="28"/>
      <c r="P1" s="28"/>
      <c r="Q1" s="28"/>
      <c r="R1" s="24" t="s">
        <v>42</v>
      </c>
      <c r="S1" s="21"/>
      <c r="T1" s="22"/>
      <c r="U1" s="23"/>
      <c r="V1" s="21"/>
      <c r="W1" s="21"/>
      <c r="X1" s="21"/>
      <c r="Y1" s="21"/>
      <c r="Z1" s="21"/>
      <c r="AA1" s="30" t="s">
        <v>40</v>
      </c>
      <c r="AB1" s="20"/>
      <c r="AC1" s="31" t="s">
        <v>41</v>
      </c>
      <c r="AD1"/>
      <c r="AE1"/>
      <c r="AF1"/>
      <c r="AG1"/>
      <c r="AH1"/>
    </row>
    <row r="2" spans="1:56" ht="30" customHeight="1" x14ac:dyDescent="0.25">
      <c r="A2" s="11" t="s">
        <v>5</v>
      </c>
      <c r="B2" s="8" t="s">
        <v>2</v>
      </c>
      <c r="C2" s="8" t="s">
        <v>8</v>
      </c>
      <c r="D2" s="9" t="s">
        <v>45</v>
      </c>
      <c r="E2" s="10" t="s">
        <v>4</v>
      </c>
      <c r="F2" s="8" t="s">
        <v>48</v>
      </c>
      <c r="G2" s="8" t="s">
        <v>11</v>
      </c>
      <c r="H2" s="8" t="s">
        <v>46</v>
      </c>
      <c r="I2" s="8" t="s">
        <v>47</v>
      </c>
      <c r="J2" s="8" t="s">
        <v>77</v>
      </c>
      <c r="K2" s="8" t="s">
        <v>10</v>
      </c>
      <c r="L2" s="8" t="s">
        <v>27</v>
      </c>
      <c r="M2" s="8" t="s">
        <v>15</v>
      </c>
      <c r="N2" s="8" t="s">
        <v>16</v>
      </c>
      <c r="O2" s="8" t="s">
        <v>13</v>
      </c>
      <c r="P2" s="8" t="s">
        <v>28</v>
      </c>
      <c r="Q2" s="8" t="s">
        <v>29</v>
      </c>
      <c r="R2" s="13" t="s">
        <v>31</v>
      </c>
      <c r="S2" s="13" t="s">
        <v>32</v>
      </c>
      <c r="T2" s="13" t="s">
        <v>33</v>
      </c>
      <c r="U2" s="13" t="s">
        <v>34</v>
      </c>
      <c r="V2" s="13" t="s">
        <v>35</v>
      </c>
      <c r="W2" s="13" t="s">
        <v>36</v>
      </c>
      <c r="X2" s="13" t="s">
        <v>137</v>
      </c>
      <c r="Y2" s="13" t="s">
        <v>37</v>
      </c>
      <c r="Z2" s="13" t="s">
        <v>170</v>
      </c>
      <c r="AA2" s="11" t="s">
        <v>12</v>
      </c>
      <c r="AB2" s="11" t="s">
        <v>38</v>
      </c>
      <c r="AC2" s="8" t="s">
        <v>26</v>
      </c>
      <c r="AD2" s="13" t="s">
        <v>514</v>
      </c>
      <c r="AE2" s="13" t="s">
        <v>515</v>
      </c>
      <c r="AF2" s="13" t="s">
        <v>516</v>
      </c>
      <c r="AG2" s="13" t="s">
        <v>517</v>
      </c>
      <c r="AH2" s="13" t="s">
        <v>518</v>
      </c>
      <c r="AI2" s="13" t="s">
        <v>519</v>
      </c>
      <c r="AJ2" s="13" t="s">
        <v>520</v>
      </c>
      <c r="AK2" s="13" t="s">
        <v>521</v>
      </c>
      <c r="AL2" s="13" t="s">
        <v>522</v>
      </c>
      <c r="AM2" s="13" t="s">
        <v>523</v>
      </c>
      <c r="AN2" s="13" t="s">
        <v>524</v>
      </c>
      <c r="AO2" s="13" t="s">
        <v>525</v>
      </c>
      <c r="AP2" s="13" t="s">
        <v>526</v>
      </c>
      <c r="AQ2" s="13" t="s">
        <v>527</v>
      </c>
      <c r="AR2" s="13" t="s">
        <v>528</v>
      </c>
      <c r="AS2" s="13" t="s">
        <v>529</v>
      </c>
      <c r="AT2" s="13" t="s">
        <v>530</v>
      </c>
      <c r="AU2" s="13" t="s">
        <v>531</v>
      </c>
      <c r="AV2" s="13" t="s">
        <v>532</v>
      </c>
      <c r="AW2" s="13" t="s">
        <v>533</v>
      </c>
      <c r="AX2" s="13" t="s">
        <v>534</v>
      </c>
      <c r="AY2" s="13" t="s">
        <v>535</v>
      </c>
      <c r="AZ2" s="3"/>
      <c r="BA2" s="3"/>
    </row>
    <row r="3" spans="1:56" ht="15" customHeight="1" x14ac:dyDescent="0.25">
      <c r="A3" s="66" t="s">
        <v>993</v>
      </c>
      <c r="B3" s="78"/>
      <c r="C3" s="78"/>
      <c r="D3" s="79"/>
      <c r="E3" s="81"/>
      <c r="F3" s="76" t="s">
        <v>5803</v>
      </c>
      <c r="G3" s="78"/>
      <c r="H3" s="77"/>
      <c r="I3" s="82"/>
      <c r="J3" s="82"/>
      <c r="K3" s="77" t="s">
        <v>6669</v>
      </c>
      <c r="L3" s="86"/>
      <c r="M3" s="87"/>
      <c r="N3" s="87"/>
      <c r="O3" s="88"/>
      <c r="P3" s="89"/>
      <c r="Q3" s="89"/>
      <c r="R3" s="50"/>
      <c r="S3" s="50"/>
      <c r="T3" s="50"/>
      <c r="U3" s="50"/>
      <c r="V3" s="51"/>
      <c r="W3" s="51"/>
      <c r="X3" s="52"/>
      <c r="Y3" s="51"/>
      <c r="Z3" s="51"/>
      <c r="AA3" s="83"/>
      <c r="AB3" s="83"/>
      <c r="AC3" s="84"/>
      <c r="AD3" s="67" t="s">
        <v>4017</v>
      </c>
      <c r="AE3" s="67">
        <v>0</v>
      </c>
      <c r="AF3" s="67">
        <v>98</v>
      </c>
      <c r="AG3" s="67">
        <v>41746</v>
      </c>
      <c r="AH3" s="67">
        <v>0</v>
      </c>
      <c r="AI3" s="67">
        <v>-28800</v>
      </c>
      <c r="AJ3" s="67" t="s">
        <v>4445</v>
      </c>
      <c r="AK3" s="67" t="s">
        <v>4823</v>
      </c>
      <c r="AL3" s="71" t="s">
        <v>5048</v>
      </c>
      <c r="AM3" s="67" t="s">
        <v>731</v>
      </c>
      <c r="AN3" s="69">
        <v>42372.776446759257</v>
      </c>
      <c r="AO3" s="71" t="s">
        <v>5308</v>
      </c>
      <c r="AP3" s="67" t="b">
        <v>1</v>
      </c>
      <c r="AQ3" s="67" t="b">
        <v>0</v>
      </c>
      <c r="AR3" s="67" t="b">
        <v>0</v>
      </c>
      <c r="AS3" s="67" t="s">
        <v>779</v>
      </c>
      <c r="AT3" s="67">
        <v>51</v>
      </c>
      <c r="AU3" s="71"/>
      <c r="AV3" s="67" t="b">
        <v>0</v>
      </c>
      <c r="AW3" s="67" t="s">
        <v>876</v>
      </c>
      <c r="AX3" s="71" t="s">
        <v>6233</v>
      </c>
      <c r="AY3" s="67" t="s">
        <v>66</v>
      </c>
      <c r="AZ3" s="3"/>
      <c r="BA3" s="3"/>
    </row>
    <row r="4" spans="1:56" x14ac:dyDescent="0.25">
      <c r="A4" s="66" t="s">
        <v>994</v>
      </c>
      <c r="B4" s="78"/>
      <c r="C4" s="78"/>
      <c r="D4" s="79"/>
      <c r="E4" s="90"/>
      <c r="F4" s="76" t="s">
        <v>5804</v>
      </c>
      <c r="G4" s="91"/>
      <c r="H4" s="77"/>
      <c r="I4" s="82"/>
      <c r="J4" s="92"/>
      <c r="K4" s="77" t="s">
        <v>6670</v>
      </c>
      <c r="L4" s="93"/>
      <c r="M4" s="87"/>
      <c r="N4" s="87"/>
      <c r="O4" s="88"/>
      <c r="P4" s="89"/>
      <c r="Q4" s="89"/>
      <c r="R4" s="75"/>
      <c r="S4" s="75"/>
      <c r="T4" s="75"/>
      <c r="U4" s="75"/>
      <c r="V4" s="52"/>
      <c r="W4" s="52"/>
      <c r="X4" s="52"/>
      <c r="Y4" s="52"/>
      <c r="Z4" s="51"/>
      <c r="AA4" s="83"/>
      <c r="AB4" s="83"/>
      <c r="AC4" s="84"/>
      <c r="AD4" s="68" t="s">
        <v>4018</v>
      </c>
      <c r="AE4" s="68">
        <v>0</v>
      </c>
      <c r="AF4" s="68">
        <v>11</v>
      </c>
      <c r="AG4" s="68">
        <v>4131</v>
      </c>
      <c r="AH4" s="68">
        <v>0</v>
      </c>
      <c r="AI4" s="68"/>
      <c r="AJ4" s="68"/>
      <c r="AK4" s="68"/>
      <c r="AL4" s="68"/>
      <c r="AM4" s="68"/>
      <c r="AN4" s="70">
        <v>41481.357604166667</v>
      </c>
      <c r="AO4" s="68"/>
      <c r="AP4" s="68" t="b">
        <v>1</v>
      </c>
      <c r="AQ4" s="68" t="b">
        <v>1</v>
      </c>
      <c r="AR4" s="68" t="b">
        <v>0</v>
      </c>
      <c r="AS4" s="68" t="s">
        <v>779</v>
      </c>
      <c r="AT4" s="68">
        <v>6</v>
      </c>
      <c r="AU4" s="72" t="s">
        <v>784</v>
      </c>
      <c r="AV4" s="68" t="b">
        <v>0</v>
      </c>
      <c r="AW4" s="68" t="s">
        <v>876</v>
      </c>
      <c r="AX4" s="72" t="s">
        <v>6234</v>
      </c>
      <c r="AY4" s="68" t="s">
        <v>66</v>
      </c>
      <c r="AZ4" s="2"/>
      <c r="BA4" s="3"/>
      <c r="BB4" s="3"/>
      <c r="BC4" s="3"/>
      <c r="BD4" s="3"/>
    </row>
    <row r="5" spans="1:56" x14ac:dyDescent="0.25">
      <c r="A5" s="66" t="s">
        <v>995</v>
      </c>
      <c r="B5" s="78"/>
      <c r="C5" s="78"/>
      <c r="D5" s="79"/>
      <c r="E5" s="90"/>
      <c r="F5" s="76" t="s">
        <v>5805</v>
      </c>
      <c r="G5" s="91"/>
      <c r="H5" s="77"/>
      <c r="I5" s="82"/>
      <c r="J5" s="92"/>
      <c r="K5" s="77" t="s">
        <v>6671</v>
      </c>
      <c r="L5" s="93"/>
      <c r="M5" s="87"/>
      <c r="N5" s="87"/>
      <c r="O5" s="88"/>
      <c r="P5" s="89"/>
      <c r="Q5" s="89"/>
      <c r="R5" s="75"/>
      <c r="S5" s="75"/>
      <c r="T5" s="75"/>
      <c r="U5" s="75"/>
      <c r="V5" s="52"/>
      <c r="W5" s="52"/>
      <c r="X5" s="52"/>
      <c r="Y5" s="52"/>
      <c r="Z5" s="51"/>
      <c r="AA5" s="83"/>
      <c r="AB5" s="83"/>
      <c r="AC5" s="84"/>
      <c r="AD5" s="68" t="s">
        <v>4019</v>
      </c>
      <c r="AE5" s="68">
        <v>399</v>
      </c>
      <c r="AF5" s="68">
        <v>247</v>
      </c>
      <c r="AG5" s="68">
        <v>541</v>
      </c>
      <c r="AH5" s="68">
        <v>212</v>
      </c>
      <c r="AI5" s="68"/>
      <c r="AJ5" s="68" t="s">
        <v>4446</v>
      </c>
      <c r="AK5" s="68" t="s">
        <v>4824</v>
      </c>
      <c r="AL5" s="72" t="s">
        <v>5049</v>
      </c>
      <c r="AM5" s="68"/>
      <c r="AN5" s="70">
        <v>41102.05914351852</v>
      </c>
      <c r="AO5" s="72" t="s">
        <v>5309</v>
      </c>
      <c r="AP5" s="68" t="b">
        <v>1</v>
      </c>
      <c r="AQ5" s="68" t="b">
        <v>0</v>
      </c>
      <c r="AR5" s="68" t="b">
        <v>0</v>
      </c>
      <c r="AS5" s="68" t="s">
        <v>779</v>
      </c>
      <c r="AT5" s="68">
        <v>0</v>
      </c>
      <c r="AU5" s="72" t="s">
        <v>784</v>
      </c>
      <c r="AV5" s="68" t="b">
        <v>0</v>
      </c>
      <c r="AW5" s="68" t="s">
        <v>876</v>
      </c>
      <c r="AX5" s="72" t="s">
        <v>6235</v>
      </c>
      <c r="AY5" s="68" t="s">
        <v>66</v>
      </c>
      <c r="AZ5" s="2"/>
      <c r="BA5" s="3"/>
      <c r="BB5" s="3"/>
      <c r="BC5" s="3"/>
      <c r="BD5" s="3"/>
    </row>
    <row r="6" spans="1:56" x14ac:dyDescent="0.25">
      <c r="A6" s="66" t="s">
        <v>996</v>
      </c>
      <c r="B6" s="78"/>
      <c r="C6" s="78"/>
      <c r="D6" s="79"/>
      <c r="E6" s="90"/>
      <c r="F6" s="76" t="s">
        <v>5806</v>
      </c>
      <c r="G6" s="91"/>
      <c r="H6" s="77"/>
      <c r="I6" s="82"/>
      <c r="J6" s="92"/>
      <c r="K6" s="77" t="s">
        <v>6672</v>
      </c>
      <c r="L6" s="93"/>
      <c r="M6" s="87"/>
      <c r="N6" s="87"/>
      <c r="O6" s="88"/>
      <c r="P6" s="89"/>
      <c r="Q6" s="89"/>
      <c r="R6" s="75"/>
      <c r="S6" s="75"/>
      <c r="T6" s="75"/>
      <c r="U6" s="75"/>
      <c r="V6" s="52"/>
      <c r="W6" s="52"/>
      <c r="X6" s="52"/>
      <c r="Y6" s="52"/>
      <c r="Z6" s="51"/>
      <c r="AA6" s="83"/>
      <c r="AB6" s="83"/>
      <c r="AC6" s="84"/>
      <c r="AD6" s="68" t="s">
        <v>4020</v>
      </c>
      <c r="AE6" s="68">
        <v>1791</v>
      </c>
      <c r="AF6" s="68">
        <v>2051</v>
      </c>
      <c r="AG6" s="68">
        <v>21892</v>
      </c>
      <c r="AH6" s="68">
        <v>6</v>
      </c>
      <c r="AI6" s="68"/>
      <c r="AJ6" s="68" t="s">
        <v>4447</v>
      </c>
      <c r="AK6" s="68" t="s">
        <v>4825</v>
      </c>
      <c r="AL6" s="72" t="s">
        <v>5050</v>
      </c>
      <c r="AM6" s="68"/>
      <c r="AN6" s="70">
        <v>41716.622256944444</v>
      </c>
      <c r="AO6" s="72" t="s">
        <v>5310</v>
      </c>
      <c r="AP6" s="68" t="b">
        <v>0</v>
      </c>
      <c r="AQ6" s="68" t="b">
        <v>0</v>
      </c>
      <c r="AR6" s="68" t="b">
        <v>0</v>
      </c>
      <c r="AS6" s="68" t="s">
        <v>779</v>
      </c>
      <c r="AT6" s="68">
        <v>337</v>
      </c>
      <c r="AU6" s="72" t="s">
        <v>5648</v>
      </c>
      <c r="AV6" s="68" t="b">
        <v>0</v>
      </c>
      <c r="AW6" s="68" t="s">
        <v>876</v>
      </c>
      <c r="AX6" s="72" t="s">
        <v>6236</v>
      </c>
      <c r="AY6" s="68" t="s">
        <v>66</v>
      </c>
      <c r="AZ6" s="2"/>
      <c r="BA6" s="3"/>
      <c r="BB6" s="3"/>
      <c r="BC6" s="3"/>
      <c r="BD6" s="3"/>
    </row>
    <row r="7" spans="1:56" x14ac:dyDescent="0.25">
      <c r="A7" s="66" t="s">
        <v>997</v>
      </c>
      <c r="B7" s="78"/>
      <c r="C7" s="78"/>
      <c r="D7" s="79"/>
      <c r="E7" s="90"/>
      <c r="F7" s="76" t="s">
        <v>5807</v>
      </c>
      <c r="G7" s="91"/>
      <c r="H7" s="77"/>
      <c r="I7" s="82"/>
      <c r="J7" s="92"/>
      <c r="K7" s="77" t="s">
        <v>6673</v>
      </c>
      <c r="L7" s="93"/>
      <c r="M7" s="87"/>
      <c r="N7" s="87"/>
      <c r="O7" s="88"/>
      <c r="P7" s="89"/>
      <c r="Q7" s="89"/>
      <c r="R7" s="75"/>
      <c r="S7" s="75"/>
      <c r="T7" s="75"/>
      <c r="U7" s="75"/>
      <c r="V7" s="52"/>
      <c r="W7" s="52"/>
      <c r="X7" s="52"/>
      <c r="Y7" s="52"/>
      <c r="Z7" s="51"/>
      <c r="AA7" s="83"/>
      <c r="AB7" s="83"/>
      <c r="AC7" s="84"/>
      <c r="AD7" s="68" t="s">
        <v>4021</v>
      </c>
      <c r="AE7" s="68">
        <v>3922</v>
      </c>
      <c r="AF7" s="68">
        <v>5555</v>
      </c>
      <c r="AG7" s="68">
        <v>42318</v>
      </c>
      <c r="AH7" s="68">
        <v>9</v>
      </c>
      <c r="AI7" s="68">
        <v>-18000</v>
      </c>
      <c r="AJ7" s="68" t="s">
        <v>4448</v>
      </c>
      <c r="AK7" s="68" t="s">
        <v>4826</v>
      </c>
      <c r="AL7" s="72" t="s">
        <v>5051</v>
      </c>
      <c r="AM7" s="68" t="s">
        <v>733</v>
      </c>
      <c r="AN7" s="70">
        <v>39886.784791666665</v>
      </c>
      <c r="AO7" s="72" t="s">
        <v>5311</v>
      </c>
      <c r="AP7" s="68" t="b">
        <v>0</v>
      </c>
      <c r="AQ7" s="68" t="b">
        <v>0</v>
      </c>
      <c r="AR7" s="68" t="b">
        <v>0</v>
      </c>
      <c r="AS7" s="68" t="s">
        <v>779</v>
      </c>
      <c r="AT7" s="68">
        <v>16</v>
      </c>
      <c r="AU7" s="72" t="s">
        <v>5649</v>
      </c>
      <c r="AV7" s="68" t="b">
        <v>0</v>
      </c>
      <c r="AW7" s="68" t="s">
        <v>876</v>
      </c>
      <c r="AX7" s="72" t="s">
        <v>6237</v>
      </c>
      <c r="AY7" s="68" t="s">
        <v>66</v>
      </c>
      <c r="AZ7" s="2"/>
      <c r="BA7" s="3"/>
      <c r="BB7" s="3"/>
      <c r="BC7" s="3"/>
      <c r="BD7" s="3"/>
    </row>
    <row r="8" spans="1:56" x14ac:dyDescent="0.25">
      <c r="A8" s="66" t="s">
        <v>1342</v>
      </c>
      <c r="B8" s="78"/>
      <c r="C8" s="78"/>
      <c r="D8" s="79"/>
      <c r="E8" s="90"/>
      <c r="F8" s="76" t="s">
        <v>5808</v>
      </c>
      <c r="G8" s="91"/>
      <c r="H8" s="77"/>
      <c r="I8" s="82"/>
      <c r="J8" s="92"/>
      <c r="K8" s="77" t="s">
        <v>6674</v>
      </c>
      <c r="L8" s="93"/>
      <c r="M8" s="87"/>
      <c r="N8" s="87"/>
      <c r="O8" s="88"/>
      <c r="P8" s="89"/>
      <c r="Q8" s="89"/>
      <c r="R8" s="75"/>
      <c r="S8" s="75"/>
      <c r="T8" s="75"/>
      <c r="U8" s="75"/>
      <c r="V8" s="52"/>
      <c r="W8" s="52"/>
      <c r="X8" s="52"/>
      <c r="Y8" s="52"/>
      <c r="Z8" s="51"/>
      <c r="AA8" s="83"/>
      <c r="AB8" s="83"/>
      <c r="AC8" s="84"/>
      <c r="AD8" s="68" t="s">
        <v>4022</v>
      </c>
      <c r="AE8" s="68">
        <v>1023</v>
      </c>
      <c r="AF8" s="68">
        <v>564555</v>
      </c>
      <c r="AG8" s="68">
        <v>21418</v>
      </c>
      <c r="AH8" s="68">
        <v>2057</v>
      </c>
      <c r="AI8" s="68">
        <v>-28800</v>
      </c>
      <c r="AJ8" s="68" t="s">
        <v>4449</v>
      </c>
      <c r="AK8" s="68" t="s">
        <v>4827</v>
      </c>
      <c r="AL8" s="72" t="s">
        <v>5052</v>
      </c>
      <c r="AM8" s="68" t="s">
        <v>731</v>
      </c>
      <c r="AN8" s="70">
        <v>39842.534479166665</v>
      </c>
      <c r="AO8" s="72" t="s">
        <v>5312</v>
      </c>
      <c r="AP8" s="68" t="b">
        <v>0</v>
      </c>
      <c r="AQ8" s="68" t="b">
        <v>0</v>
      </c>
      <c r="AR8" s="68" t="b">
        <v>0</v>
      </c>
      <c r="AS8" s="68" t="s">
        <v>779</v>
      </c>
      <c r="AT8" s="68">
        <v>3742</v>
      </c>
      <c r="AU8" s="72" t="s">
        <v>5650</v>
      </c>
      <c r="AV8" s="68" t="b">
        <v>1</v>
      </c>
      <c r="AW8" s="68" t="s">
        <v>876</v>
      </c>
      <c r="AX8" s="72" t="s">
        <v>6238</v>
      </c>
      <c r="AY8" s="68" t="s">
        <v>65</v>
      </c>
      <c r="AZ8" s="2"/>
      <c r="BA8" s="3"/>
      <c r="BB8" s="3"/>
      <c r="BC8" s="3"/>
      <c r="BD8" s="3"/>
    </row>
    <row r="9" spans="1:56" x14ac:dyDescent="0.25">
      <c r="A9" s="66" t="s">
        <v>998</v>
      </c>
      <c r="B9" s="78"/>
      <c r="C9" s="78"/>
      <c r="D9" s="79"/>
      <c r="E9" s="90"/>
      <c r="F9" s="76" t="s">
        <v>5809</v>
      </c>
      <c r="G9" s="91"/>
      <c r="H9" s="77"/>
      <c r="I9" s="82"/>
      <c r="J9" s="92"/>
      <c r="K9" s="77" t="s">
        <v>6675</v>
      </c>
      <c r="L9" s="93"/>
      <c r="M9" s="87"/>
      <c r="N9" s="87"/>
      <c r="O9" s="88"/>
      <c r="P9" s="89"/>
      <c r="Q9" s="89"/>
      <c r="R9" s="75"/>
      <c r="S9" s="75"/>
      <c r="T9" s="75"/>
      <c r="U9" s="75"/>
      <c r="V9" s="52"/>
      <c r="W9" s="52"/>
      <c r="X9" s="52"/>
      <c r="Y9" s="52"/>
      <c r="Z9" s="51"/>
      <c r="AA9" s="83"/>
      <c r="AB9" s="83"/>
      <c r="AC9" s="84"/>
      <c r="AD9" s="68" t="s">
        <v>4023</v>
      </c>
      <c r="AE9" s="68">
        <v>128</v>
      </c>
      <c r="AF9" s="68">
        <v>95</v>
      </c>
      <c r="AG9" s="68">
        <v>172</v>
      </c>
      <c r="AH9" s="68">
        <v>35</v>
      </c>
      <c r="AI9" s="68">
        <v>-21600</v>
      </c>
      <c r="AJ9" s="68" t="s">
        <v>4450</v>
      </c>
      <c r="AK9" s="68" t="s">
        <v>4828</v>
      </c>
      <c r="AL9" s="72" t="s">
        <v>5053</v>
      </c>
      <c r="AM9" s="68" t="s">
        <v>732</v>
      </c>
      <c r="AN9" s="70">
        <v>42170.67664351852</v>
      </c>
      <c r="AO9" s="72" t="s">
        <v>5313</v>
      </c>
      <c r="AP9" s="68" t="b">
        <v>0</v>
      </c>
      <c r="AQ9" s="68" t="b">
        <v>0</v>
      </c>
      <c r="AR9" s="68" t="b">
        <v>0</v>
      </c>
      <c r="AS9" s="68" t="s">
        <v>779</v>
      </c>
      <c r="AT9" s="68">
        <v>9</v>
      </c>
      <c r="AU9" s="72" t="s">
        <v>5651</v>
      </c>
      <c r="AV9" s="68" t="b">
        <v>0</v>
      </c>
      <c r="AW9" s="68" t="s">
        <v>876</v>
      </c>
      <c r="AX9" s="72" t="s">
        <v>6239</v>
      </c>
      <c r="AY9" s="68" t="s">
        <v>66</v>
      </c>
      <c r="AZ9" s="2"/>
      <c r="BA9" s="3"/>
      <c r="BB9" s="3"/>
      <c r="BC9" s="3"/>
      <c r="BD9" s="3"/>
    </row>
    <row r="10" spans="1:56" x14ac:dyDescent="0.25">
      <c r="A10" s="66" t="s">
        <v>220</v>
      </c>
      <c r="B10" s="78"/>
      <c r="C10" s="78"/>
      <c r="D10" s="79"/>
      <c r="E10" s="90"/>
      <c r="F10" s="76" t="s">
        <v>816</v>
      </c>
      <c r="G10" s="91"/>
      <c r="H10" s="77"/>
      <c r="I10" s="82"/>
      <c r="J10" s="92"/>
      <c r="K10" s="77" t="s">
        <v>6676</v>
      </c>
      <c r="L10" s="93"/>
      <c r="M10" s="87"/>
      <c r="N10" s="87"/>
      <c r="O10" s="88"/>
      <c r="P10" s="89"/>
      <c r="Q10" s="89"/>
      <c r="R10" s="75"/>
      <c r="S10" s="75"/>
      <c r="T10" s="75"/>
      <c r="U10" s="75"/>
      <c r="V10" s="52"/>
      <c r="W10" s="52"/>
      <c r="X10" s="52"/>
      <c r="Y10" s="52"/>
      <c r="Z10" s="51"/>
      <c r="AA10" s="83"/>
      <c r="AB10" s="83"/>
      <c r="AC10" s="84"/>
      <c r="AD10" s="68" t="s">
        <v>537</v>
      </c>
      <c r="AE10" s="68">
        <v>8</v>
      </c>
      <c r="AF10" s="68">
        <v>3945</v>
      </c>
      <c r="AG10" s="68">
        <v>4198</v>
      </c>
      <c r="AH10" s="68">
        <v>1693</v>
      </c>
      <c r="AI10" s="68">
        <v>-21600</v>
      </c>
      <c r="AJ10" s="68" t="s">
        <v>598</v>
      </c>
      <c r="AK10" s="68"/>
      <c r="AL10" s="72" t="s">
        <v>694</v>
      </c>
      <c r="AM10" s="68" t="s">
        <v>732</v>
      </c>
      <c r="AN10" s="70">
        <v>39912.45207175926</v>
      </c>
      <c r="AO10" s="72" t="s">
        <v>736</v>
      </c>
      <c r="AP10" s="68" t="b">
        <v>0</v>
      </c>
      <c r="AQ10" s="68" t="b">
        <v>0</v>
      </c>
      <c r="AR10" s="68" t="b">
        <v>1</v>
      </c>
      <c r="AS10" s="68" t="s">
        <v>779</v>
      </c>
      <c r="AT10" s="68">
        <v>101</v>
      </c>
      <c r="AU10" s="72" t="s">
        <v>783</v>
      </c>
      <c r="AV10" s="68" t="b">
        <v>0</v>
      </c>
      <c r="AW10" s="68" t="s">
        <v>876</v>
      </c>
      <c r="AX10" s="72" t="s">
        <v>878</v>
      </c>
      <c r="AY10" s="68" t="s">
        <v>66</v>
      </c>
      <c r="AZ10" s="2"/>
      <c r="BA10" s="3"/>
      <c r="BB10" s="3"/>
      <c r="BC10" s="3"/>
      <c r="BD10" s="3"/>
    </row>
    <row r="11" spans="1:56" x14ac:dyDescent="0.25">
      <c r="A11" s="66" t="s">
        <v>1319</v>
      </c>
      <c r="B11" s="78"/>
      <c r="C11" s="78"/>
      <c r="D11" s="79"/>
      <c r="E11" s="90"/>
      <c r="F11" s="76" t="s">
        <v>5810</v>
      </c>
      <c r="G11" s="91"/>
      <c r="H11" s="77"/>
      <c r="I11" s="82"/>
      <c r="J11" s="92"/>
      <c r="K11" s="77" t="s">
        <v>6677</v>
      </c>
      <c r="L11" s="93"/>
      <c r="M11" s="87"/>
      <c r="N11" s="87"/>
      <c r="O11" s="88"/>
      <c r="P11" s="89"/>
      <c r="Q11" s="89"/>
      <c r="R11" s="75"/>
      <c r="S11" s="75"/>
      <c r="T11" s="75"/>
      <c r="U11" s="75"/>
      <c r="V11" s="52"/>
      <c r="W11" s="52"/>
      <c r="X11" s="52"/>
      <c r="Y11" s="52"/>
      <c r="Z11" s="51"/>
      <c r="AA11" s="83"/>
      <c r="AB11" s="83"/>
      <c r="AC11" s="84"/>
      <c r="AD11" s="68" t="s">
        <v>4024</v>
      </c>
      <c r="AE11" s="68">
        <v>773</v>
      </c>
      <c r="AF11" s="68">
        <v>1403</v>
      </c>
      <c r="AG11" s="68">
        <v>1506</v>
      </c>
      <c r="AH11" s="68">
        <v>171</v>
      </c>
      <c r="AI11" s="68">
        <v>-21600</v>
      </c>
      <c r="AJ11" s="68" t="s">
        <v>4451</v>
      </c>
      <c r="AK11" s="68"/>
      <c r="AL11" s="72" t="s">
        <v>5054</v>
      </c>
      <c r="AM11" s="68" t="s">
        <v>732</v>
      </c>
      <c r="AN11" s="70">
        <v>40471.935798611114</v>
      </c>
      <c r="AO11" s="72" t="s">
        <v>5314</v>
      </c>
      <c r="AP11" s="68" t="b">
        <v>0</v>
      </c>
      <c r="AQ11" s="68" t="b">
        <v>0</v>
      </c>
      <c r="AR11" s="68" t="b">
        <v>0</v>
      </c>
      <c r="AS11" s="68" t="s">
        <v>779</v>
      </c>
      <c r="AT11" s="68">
        <v>40</v>
      </c>
      <c r="AU11" s="72" t="s">
        <v>5652</v>
      </c>
      <c r="AV11" s="68" t="b">
        <v>0</v>
      </c>
      <c r="AW11" s="68" t="s">
        <v>876</v>
      </c>
      <c r="AX11" s="72" t="s">
        <v>6240</v>
      </c>
      <c r="AY11" s="68" t="s">
        <v>66</v>
      </c>
      <c r="AZ11" s="2"/>
      <c r="BA11" s="3"/>
      <c r="BB11" s="3"/>
      <c r="BC11" s="3"/>
      <c r="BD11" s="3"/>
    </row>
    <row r="12" spans="1:56" x14ac:dyDescent="0.25">
      <c r="A12" s="66" t="s">
        <v>999</v>
      </c>
      <c r="B12" s="78"/>
      <c r="C12" s="78"/>
      <c r="D12" s="79"/>
      <c r="E12" s="90"/>
      <c r="F12" s="76" t="s">
        <v>5811</v>
      </c>
      <c r="G12" s="91"/>
      <c r="H12" s="77"/>
      <c r="I12" s="82"/>
      <c r="J12" s="92"/>
      <c r="K12" s="77" t="s">
        <v>6678</v>
      </c>
      <c r="L12" s="93"/>
      <c r="M12" s="87"/>
      <c r="N12" s="87"/>
      <c r="O12" s="88"/>
      <c r="P12" s="89"/>
      <c r="Q12" s="89"/>
      <c r="R12" s="75"/>
      <c r="S12" s="75"/>
      <c r="T12" s="75"/>
      <c r="U12" s="75"/>
      <c r="V12" s="52"/>
      <c r="W12" s="52"/>
      <c r="X12" s="52"/>
      <c r="Y12" s="52"/>
      <c r="Z12" s="51"/>
      <c r="AA12" s="83"/>
      <c r="AB12" s="83"/>
      <c r="AC12" s="84"/>
      <c r="AD12" s="68" t="s">
        <v>4025</v>
      </c>
      <c r="AE12" s="68">
        <v>244</v>
      </c>
      <c r="AF12" s="68">
        <v>238</v>
      </c>
      <c r="AG12" s="68">
        <v>50</v>
      </c>
      <c r="AH12" s="68">
        <v>55</v>
      </c>
      <c r="AI12" s="68"/>
      <c r="AJ12" s="68" t="s">
        <v>4452</v>
      </c>
      <c r="AK12" s="68" t="s">
        <v>4829</v>
      </c>
      <c r="AL12" s="72" t="s">
        <v>5055</v>
      </c>
      <c r="AM12" s="68"/>
      <c r="AN12" s="70">
        <v>40598.794537037036</v>
      </c>
      <c r="AO12" s="72" t="s">
        <v>5315</v>
      </c>
      <c r="AP12" s="68" t="b">
        <v>0</v>
      </c>
      <c r="AQ12" s="68" t="b">
        <v>0</v>
      </c>
      <c r="AR12" s="68" t="b">
        <v>0</v>
      </c>
      <c r="AS12" s="68" t="s">
        <v>779</v>
      </c>
      <c r="AT12" s="68">
        <v>1</v>
      </c>
      <c r="AU12" s="72" t="s">
        <v>5653</v>
      </c>
      <c r="AV12" s="68" t="b">
        <v>0</v>
      </c>
      <c r="AW12" s="68" t="s">
        <v>876</v>
      </c>
      <c r="AX12" s="72" t="s">
        <v>6241</v>
      </c>
      <c r="AY12" s="68" t="s">
        <v>66</v>
      </c>
      <c r="AZ12" s="2"/>
      <c r="BA12" s="3"/>
      <c r="BB12" s="3"/>
      <c r="BC12" s="3"/>
      <c r="BD12" s="3"/>
    </row>
    <row r="13" spans="1:56" x14ac:dyDescent="0.25">
      <c r="A13" s="66" t="s">
        <v>1000</v>
      </c>
      <c r="B13" s="78"/>
      <c r="C13" s="78"/>
      <c r="D13" s="79"/>
      <c r="E13" s="90"/>
      <c r="F13" s="76" t="s">
        <v>5812</v>
      </c>
      <c r="G13" s="91"/>
      <c r="H13" s="77"/>
      <c r="I13" s="82"/>
      <c r="J13" s="92"/>
      <c r="K13" s="77" t="s">
        <v>6679</v>
      </c>
      <c r="L13" s="93"/>
      <c r="M13" s="87"/>
      <c r="N13" s="87"/>
      <c r="O13" s="88"/>
      <c r="P13" s="89"/>
      <c r="Q13" s="89"/>
      <c r="R13" s="75"/>
      <c r="S13" s="75"/>
      <c r="T13" s="75"/>
      <c r="U13" s="75"/>
      <c r="V13" s="52"/>
      <c r="W13" s="52"/>
      <c r="X13" s="52"/>
      <c r="Y13" s="52"/>
      <c r="Z13" s="51"/>
      <c r="AA13" s="83"/>
      <c r="AB13" s="83"/>
      <c r="AC13" s="84"/>
      <c r="AD13" s="68" t="s">
        <v>4026</v>
      </c>
      <c r="AE13" s="68">
        <v>83</v>
      </c>
      <c r="AF13" s="68">
        <v>12</v>
      </c>
      <c r="AG13" s="68">
        <v>92</v>
      </c>
      <c r="AH13" s="68">
        <v>76</v>
      </c>
      <c r="AI13" s="68"/>
      <c r="AJ13" s="68" t="s">
        <v>4453</v>
      </c>
      <c r="AK13" s="68" t="s">
        <v>4830</v>
      </c>
      <c r="AL13" s="68"/>
      <c r="AM13" s="68"/>
      <c r="AN13" s="70">
        <v>41972.627465277779</v>
      </c>
      <c r="AO13" s="72" t="s">
        <v>5316</v>
      </c>
      <c r="AP13" s="68" t="b">
        <v>1</v>
      </c>
      <c r="AQ13" s="68" t="b">
        <v>0</v>
      </c>
      <c r="AR13" s="68" t="b">
        <v>1</v>
      </c>
      <c r="AS13" s="68" t="s">
        <v>779</v>
      </c>
      <c r="AT13" s="68">
        <v>0</v>
      </c>
      <c r="AU13" s="72" t="s">
        <v>784</v>
      </c>
      <c r="AV13" s="68" t="b">
        <v>0</v>
      </c>
      <c r="AW13" s="68" t="s">
        <v>876</v>
      </c>
      <c r="AX13" s="72" t="s">
        <v>6242</v>
      </c>
      <c r="AY13" s="68" t="s">
        <v>66</v>
      </c>
      <c r="AZ13" s="2"/>
      <c r="BA13" s="3"/>
      <c r="BB13" s="3"/>
      <c r="BC13" s="3"/>
      <c r="BD13" s="3"/>
    </row>
    <row r="14" spans="1:56" x14ac:dyDescent="0.25">
      <c r="A14" s="66" t="s">
        <v>1343</v>
      </c>
      <c r="B14" s="78"/>
      <c r="C14" s="78"/>
      <c r="D14" s="79"/>
      <c r="E14" s="90"/>
      <c r="F14" s="76" t="s">
        <v>5813</v>
      </c>
      <c r="G14" s="91"/>
      <c r="H14" s="77"/>
      <c r="I14" s="82"/>
      <c r="J14" s="92"/>
      <c r="K14" s="77" t="s">
        <v>6680</v>
      </c>
      <c r="L14" s="93"/>
      <c r="M14" s="87"/>
      <c r="N14" s="87"/>
      <c r="O14" s="88"/>
      <c r="P14" s="89"/>
      <c r="Q14" s="89"/>
      <c r="R14" s="75"/>
      <c r="S14" s="75"/>
      <c r="T14" s="75"/>
      <c r="U14" s="75"/>
      <c r="V14" s="52"/>
      <c r="W14" s="52"/>
      <c r="X14" s="52"/>
      <c r="Y14" s="52"/>
      <c r="Z14" s="51"/>
      <c r="AA14" s="83"/>
      <c r="AB14" s="83"/>
      <c r="AC14" s="84"/>
      <c r="AD14" s="68" t="s">
        <v>4027</v>
      </c>
      <c r="AE14" s="68">
        <v>741</v>
      </c>
      <c r="AF14" s="68">
        <v>443012</v>
      </c>
      <c r="AG14" s="68">
        <v>26939</v>
      </c>
      <c r="AH14" s="68">
        <v>7640</v>
      </c>
      <c r="AI14" s="68">
        <v>-28800</v>
      </c>
      <c r="AJ14" s="68" t="s">
        <v>4454</v>
      </c>
      <c r="AK14" s="68" t="s">
        <v>4831</v>
      </c>
      <c r="AL14" s="72" t="s">
        <v>5056</v>
      </c>
      <c r="AM14" s="68" t="s">
        <v>731</v>
      </c>
      <c r="AN14" s="70">
        <v>39863.012546296297</v>
      </c>
      <c r="AO14" s="72" t="s">
        <v>5317</v>
      </c>
      <c r="AP14" s="68" t="b">
        <v>0</v>
      </c>
      <c r="AQ14" s="68" t="b">
        <v>0</v>
      </c>
      <c r="AR14" s="68" t="b">
        <v>1</v>
      </c>
      <c r="AS14" s="68" t="s">
        <v>779</v>
      </c>
      <c r="AT14" s="68">
        <v>3006</v>
      </c>
      <c r="AU14" s="72" t="s">
        <v>5654</v>
      </c>
      <c r="AV14" s="68" t="b">
        <v>1</v>
      </c>
      <c r="AW14" s="68" t="s">
        <v>876</v>
      </c>
      <c r="AX14" s="72" t="s">
        <v>6243</v>
      </c>
      <c r="AY14" s="68" t="s">
        <v>65</v>
      </c>
      <c r="AZ14" s="2"/>
      <c r="BA14" s="3"/>
      <c r="BB14" s="3"/>
      <c r="BC14" s="3"/>
      <c r="BD14" s="3"/>
    </row>
    <row r="15" spans="1:56" x14ac:dyDescent="0.25">
      <c r="A15" s="66" t="s">
        <v>1001</v>
      </c>
      <c r="B15" s="78"/>
      <c r="C15" s="78"/>
      <c r="D15" s="79"/>
      <c r="E15" s="90"/>
      <c r="F15" s="76" t="s">
        <v>5814</v>
      </c>
      <c r="G15" s="91"/>
      <c r="H15" s="77"/>
      <c r="I15" s="82"/>
      <c r="J15" s="92"/>
      <c r="K15" s="77" t="s">
        <v>6681</v>
      </c>
      <c r="L15" s="93"/>
      <c r="M15" s="87"/>
      <c r="N15" s="87"/>
      <c r="O15" s="88"/>
      <c r="P15" s="89"/>
      <c r="Q15" s="89"/>
      <c r="R15" s="75"/>
      <c r="S15" s="75"/>
      <c r="T15" s="75"/>
      <c r="U15" s="75"/>
      <c r="V15" s="52"/>
      <c r="W15" s="52"/>
      <c r="X15" s="52"/>
      <c r="Y15" s="52"/>
      <c r="Z15" s="51"/>
      <c r="AA15" s="83"/>
      <c r="AB15" s="83"/>
      <c r="AC15" s="84"/>
      <c r="AD15" s="68" t="s">
        <v>4028</v>
      </c>
      <c r="AE15" s="68">
        <v>758</v>
      </c>
      <c r="AF15" s="68">
        <v>1415</v>
      </c>
      <c r="AG15" s="68">
        <v>9740</v>
      </c>
      <c r="AH15" s="68">
        <v>929</v>
      </c>
      <c r="AI15" s="68">
        <v>-21600</v>
      </c>
      <c r="AJ15" s="68" t="s">
        <v>4455</v>
      </c>
      <c r="AK15" s="68" t="s">
        <v>4832</v>
      </c>
      <c r="AL15" s="72" t="s">
        <v>5057</v>
      </c>
      <c r="AM15" s="68" t="s">
        <v>732</v>
      </c>
      <c r="AN15" s="70">
        <v>40491.854699074072</v>
      </c>
      <c r="AO15" s="72" t="s">
        <v>5318</v>
      </c>
      <c r="AP15" s="68" t="b">
        <v>0</v>
      </c>
      <c r="AQ15" s="68" t="b">
        <v>0</v>
      </c>
      <c r="AR15" s="68" t="b">
        <v>1</v>
      </c>
      <c r="AS15" s="68" t="s">
        <v>779</v>
      </c>
      <c r="AT15" s="68">
        <v>19</v>
      </c>
      <c r="AU15" s="72" t="s">
        <v>5655</v>
      </c>
      <c r="AV15" s="68" t="b">
        <v>0</v>
      </c>
      <c r="AW15" s="68" t="s">
        <v>876</v>
      </c>
      <c r="AX15" s="72" t="s">
        <v>6244</v>
      </c>
      <c r="AY15" s="68" t="s">
        <v>66</v>
      </c>
      <c r="AZ15" s="2"/>
      <c r="BA15" s="3"/>
      <c r="BB15" s="3"/>
      <c r="BC15" s="3"/>
      <c r="BD15" s="3"/>
    </row>
    <row r="16" spans="1:56" x14ac:dyDescent="0.25">
      <c r="A16" s="66" t="s">
        <v>1002</v>
      </c>
      <c r="B16" s="78"/>
      <c r="C16" s="78"/>
      <c r="D16" s="79"/>
      <c r="E16" s="90"/>
      <c r="F16" s="76" t="s">
        <v>5815</v>
      </c>
      <c r="G16" s="91"/>
      <c r="H16" s="77"/>
      <c r="I16" s="82"/>
      <c r="J16" s="92"/>
      <c r="K16" s="77" t="s">
        <v>6682</v>
      </c>
      <c r="L16" s="93"/>
      <c r="M16" s="87"/>
      <c r="N16" s="87"/>
      <c r="O16" s="88"/>
      <c r="P16" s="89"/>
      <c r="Q16" s="89"/>
      <c r="R16" s="75"/>
      <c r="S16" s="75"/>
      <c r="T16" s="75"/>
      <c r="U16" s="75"/>
      <c r="V16" s="52"/>
      <c r="W16" s="52"/>
      <c r="X16" s="52"/>
      <c r="Y16" s="52"/>
      <c r="Z16" s="51"/>
      <c r="AA16" s="83"/>
      <c r="AB16" s="83"/>
      <c r="AC16" s="84"/>
      <c r="AD16" s="68" t="s">
        <v>4029</v>
      </c>
      <c r="AE16" s="68">
        <v>966</v>
      </c>
      <c r="AF16" s="68">
        <v>1613</v>
      </c>
      <c r="AG16" s="68">
        <v>23502</v>
      </c>
      <c r="AH16" s="68">
        <v>4030</v>
      </c>
      <c r="AI16" s="68">
        <v>-25200</v>
      </c>
      <c r="AJ16" s="68" t="s">
        <v>4456</v>
      </c>
      <c r="AK16" s="68" t="s">
        <v>4833</v>
      </c>
      <c r="AL16" s="72" t="s">
        <v>5058</v>
      </c>
      <c r="AM16" s="68" t="s">
        <v>734</v>
      </c>
      <c r="AN16" s="70">
        <v>40179.040717592594</v>
      </c>
      <c r="AO16" s="72" t="s">
        <v>5319</v>
      </c>
      <c r="AP16" s="68" t="b">
        <v>0</v>
      </c>
      <c r="AQ16" s="68" t="b">
        <v>0</v>
      </c>
      <c r="AR16" s="68" t="b">
        <v>1</v>
      </c>
      <c r="AS16" s="68" t="s">
        <v>779</v>
      </c>
      <c r="AT16" s="68">
        <v>84</v>
      </c>
      <c r="AU16" s="72" t="s">
        <v>5656</v>
      </c>
      <c r="AV16" s="68" t="b">
        <v>0</v>
      </c>
      <c r="AW16" s="68" t="s">
        <v>876</v>
      </c>
      <c r="AX16" s="72" t="s">
        <v>6245</v>
      </c>
      <c r="AY16" s="68" t="s">
        <v>66</v>
      </c>
      <c r="AZ16" s="2"/>
      <c r="BA16" s="3"/>
      <c r="BB16" s="3"/>
      <c r="BC16" s="3"/>
      <c r="BD16" s="3"/>
    </row>
    <row r="17" spans="1:56" x14ac:dyDescent="0.25">
      <c r="A17" s="66" t="s">
        <v>1344</v>
      </c>
      <c r="B17" s="78"/>
      <c r="C17" s="78"/>
      <c r="D17" s="79"/>
      <c r="E17" s="90"/>
      <c r="F17" s="76" t="s">
        <v>5816</v>
      </c>
      <c r="G17" s="91"/>
      <c r="H17" s="77"/>
      <c r="I17" s="82"/>
      <c r="J17" s="92"/>
      <c r="K17" s="77" t="s">
        <v>6683</v>
      </c>
      <c r="L17" s="93"/>
      <c r="M17" s="87"/>
      <c r="N17" s="87"/>
      <c r="O17" s="88"/>
      <c r="P17" s="89"/>
      <c r="Q17" s="89"/>
      <c r="R17" s="75"/>
      <c r="S17" s="75"/>
      <c r="T17" s="75"/>
      <c r="U17" s="75"/>
      <c r="V17" s="52"/>
      <c r="W17" s="52"/>
      <c r="X17" s="52"/>
      <c r="Y17" s="52"/>
      <c r="Z17" s="51"/>
      <c r="AA17" s="83"/>
      <c r="AB17" s="83"/>
      <c r="AC17" s="84"/>
      <c r="AD17" s="68" t="s">
        <v>4030</v>
      </c>
      <c r="AE17" s="68">
        <v>427</v>
      </c>
      <c r="AF17" s="68">
        <v>155</v>
      </c>
      <c r="AG17" s="68">
        <v>6380</v>
      </c>
      <c r="AH17" s="68">
        <v>615</v>
      </c>
      <c r="AI17" s="68"/>
      <c r="AJ17" s="68" t="s">
        <v>4457</v>
      </c>
      <c r="AK17" s="68" t="s">
        <v>4834</v>
      </c>
      <c r="AL17" s="72" t="s">
        <v>5059</v>
      </c>
      <c r="AM17" s="68"/>
      <c r="AN17" s="70">
        <v>40854.127083333333</v>
      </c>
      <c r="AO17" s="72" t="s">
        <v>5320</v>
      </c>
      <c r="AP17" s="68" t="b">
        <v>1</v>
      </c>
      <c r="AQ17" s="68" t="b">
        <v>0</v>
      </c>
      <c r="AR17" s="68" t="b">
        <v>1</v>
      </c>
      <c r="AS17" s="68" t="s">
        <v>779</v>
      </c>
      <c r="AT17" s="68">
        <v>10</v>
      </c>
      <c r="AU17" s="72" t="s">
        <v>784</v>
      </c>
      <c r="AV17" s="68" t="b">
        <v>0</v>
      </c>
      <c r="AW17" s="68" t="s">
        <v>876</v>
      </c>
      <c r="AX17" s="72" t="s">
        <v>6246</v>
      </c>
      <c r="AY17" s="68" t="s">
        <v>65</v>
      </c>
      <c r="AZ17" s="2"/>
      <c r="BA17" s="3"/>
      <c r="BB17" s="3"/>
      <c r="BC17" s="3"/>
      <c r="BD17" s="3"/>
    </row>
    <row r="18" spans="1:56" x14ac:dyDescent="0.25">
      <c r="A18" s="66" t="s">
        <v>1003</v>
      </c>
      <c r="B18" s="78"/>
      <c r="C18" s="78"/>
      <c r="D18" s="79"/>
      <c r="E18" s="90"/>
      <c r="F18" s="76" t="s">
        <v>5817</v>
      </c>
      <c r="G18" s="91"/>
      <c r="H18" s="77"/>
      <c r="I18" s="82"/>
      <c r="J18" s="92"/>
      <c r="K18" s="77" t="s">
        <v>6684</v>
      </c>
      <c r="L18" s="93"/>
      <c r="M18" s="87"/>
      <c r="N18" s="87"/>
      <c r="O18" s="88"/>
      <c r="P18" s="89"/>
      <c r="Q18" s="89"/>
      <c r="R18" s="75"/>
      <c r="S18" s="75"/>
      <c r="T18" s="75"/>
      <c r="U18" s="75"/>
      <c r="V18" s="52"/>
      <c r="W18" s="52"/>
      <c r="X18" s="52"/>
      <c r="Y18" s="52"/>
      <c r="Z18" s="51"/>
      <c r="AA18" s="83"/>
      <c r="AB18" s="83"/>
      <c r="AC18" s="84"/>
      <c r="AD18" s="68" t="s">
        <v>4031</v>
      </c>
      <c r="AE18" s="68">
        <v>44</v>
      </c>
      <c r="AF18" s="68">
        <v>215</v>
      </c>
      <c r="AG18" s="68">
        <v>77971</v>
      </c>
      <c r="AH18" s="68">
        <v>0</v>
      </c>
      <c r="AI18" s="68"/>
      <c r="AJ18" s="68"/>
      <c r="AK18" s="68"/>
      <c r="AL18" s="68"/>
      <c r="AM18" s="68"/>
      <c r="AN18" s="70">
        <v>41030.772407407407</v>
      </c>
      <c r="AO18" s="68"/>
      <c r="AP18" s="68" t="b">
        <v>1</v>
      </c>
      <c r="AQ18" s="68" t="b">
        <v>0</v>
      </c>
      <c r="AR18" s="68" t="b">
        <v>0</v>
      </c>
      <c r="AS18" s="68" t="s">
        <v>779</v>
      </c>
      <c r="AT18" s="68">
        <v>14</v>
      </c>
      <c r="AU18" s="72" t="s">
        <v>784</v>
      </c>
      <c r="AV18" s="68" t="b">
        <v>0</v>
      </c>
      <c r="AW18" s="68" t="s">
        <v>876</v>
      </c>
      <c r="AX18" s="72" t="s">
        <v>6247</v>
      </c>
      <c r="AY18" s="68" t="s">
        <v>66</v>
      </c>
      <c r="AZ18" s="2"/>
      <c r="BA18" s="3"/>
      <c r="BB18" s="3"/>
      <c r="BC18" s="3"/>
      <c r="BD18" s="3"/>
    </row>
    <row r="19" spans="1:56" x14ac:dyDescent="0.25">
      <c r="A19" s="66" t="s">
        <v>1004</v>
      </c>
      <c r="B19" s="78"/>
      <c r="C19" s="78"/>
      <c r="D19" s="79"/>
      <c r="E19" s="90"/>
      <c r="F19" s="76" t="s">
        <v>5818</v>
      </c>
      <c r="G19" s="91"/>
      <c r="H19" s="77"/>
      <c r="I19" s="82"/>
      <c r="J19" s="92"/>
      <c r="K19" s="77" t="s">
        <v>6685</v>
      </c>
      <c r="L19" s="93"/>
      <c r="M19" s="87"/>
      <c r="N19" s="87"/>
      <c r="O19" s="88"/>
      <c r="P19" s="89"/>
      <c r="Q19" s="89"/>
      <c r="R19" s="75"/>
      <c r="S19" s="75"/>
      <c r="T19" s="75"/>
      <c r="U19" s="75"/>
      <c r="V19" s="52"/>
      <c r="W19" s="52"/>
      <c r="X19" s="52"/>
      <c r="Y19" s="52"/>
      <c r="Z19" s="51"/>
      <c r="AA19" s="83"/>
      <c r="AB19" s="83"/>
      <c r="AC19" s="84"/>
      <c r="AD19" s="68" t="s">
        <v>4032</v>
      </c>
      <c r="AE19" s="68">
        <v>0</v>
      </c>
      <c r="AF19" s="68">
        <v>187</v>
      </c>
      <c r="AG19" s="68">
        <v>10721</v>
      </c>
      <c r="AH19" s="68">
        <v>0</v>
      </c>
      <c r="AI19" s="68"/>
      <c r="AJ19" s="68" t="s">
        <v>4458</v>
      </c>
      <c r="AK19" s="68" t="s">
        <v>4835</v>
      </c>
      <c r="AL19" s="72" t="s">
        <v>5060</v>
      </c>
      <c r="AM19" s="68"/>
      <c r="AN19" s="70">
        <v>41584.112326388888</v>
      </c>
      <c r="AO19" s="68"/>
      <c r="AP19" s="68" t="b">
        <v>0</v>
      </c>
      <c r="AQ19" s="68" t="b">
        <v>0</v>
      </c>
      <c r="AR19" s="68" t="b">
        <v>0</v>
      </c>
      <c r="AS19" s="68" t="s">
        <v>779</v>
      </c>
      <c r="AT19" s="68">
        <v>44</v>
      </c>
      <c r="AU19" s="72" t="s">
        <v>5657</v>
      </c>
      <c r="AV19" s="68" t="b">
        <v>0</v>
      </c>
      <c r="AW19" s="68" t="s">
        <v>876</v>
      </c>
      <c r="AX19" s="72" t="s">
        <v>6248</v>
      </c>
      <c r="AY19" s="68" t="s">
        <v>66</v>
      </c>
      <c r="AZ19" s="2"/>
      <c r="BA19" s="3"/>
      <c r="BB19" s="3"/>
      <c r="BC19" s="3"/>
      <c r="BD19" s="3"/>
    </row>
    <row r="20" spans="1:56" x14ac:dyDescent="0.25">
      <c r="A20" s="66" t="s">
        <v>1005</v>
      </c>
      <c r="B20" s="78"/>
      <c r="C20" s="78"/>
      <c r="D20" s="79"/>
      <c r="E20" s="90"/>
      <c r="F20" s="76" t="s">
        <v>5819</v>
      </c>
      <c r="G20" s="91"/>
      <c r="H20" s="77"/>
      <c r="I20" s="82"/>
      <c r="J20" s="92"/>
      <c r="K20" s="77" t="s">
        <v>6686</v>
      </c>
      <c r="L20" s="93"/>
      <c r="M20" s="87"/>
      <c r="N20" s="87"/>
      <c r="O20" s="88"/>
      <c r="P20" s="89"/>
      <c r="Q20" s="89"/>
      <c r="R20" s="75"/>
      <c r="S20" s="75"/>
      <c r="T20" s="75"/>
      <c r="U20" s="75"/>
      <c r="V20" s="52"/>
      <c r="W20" s="52"/>
      <c r="X20" s="52"/>
      <c r="Y20" s="52"/>
      <c r="Z20" s="51"/>
      <c r="AA20" s="83"/>
      <c r="AB20" s="83"/>
      <c r="AC20" s="84"/>
      <c r="AD20" s="68" t="s">
        <v>4033</v>
      </c>
      <c r="AE20" s="68">
        <v>1</v>
      </c>
      <c r="AF20" s="68">
        <v>325</v>
      </c>
      <c r="AG20" s="68">
        <v>33714</v>
      </c>
      <c r="AH20" s="68">
        <v>0</v>
      </c>
      <c r="AI20" s="68"/>
      <c r="AJ20" s="68" t="s">
        <v>4459</v>
      </c>
      <c r="AK20" s="68"/>
      <c r="AL20" s="68"/>
      <c r="AM20" s="68"/>
      <c r="AN20" s="70">
        <v>41482.121712962966</v>
      </c>
      <c r="AO20" s="68"/>
      <c r="AP20" s="68" t="b">
        <v>1</v>
      </c>
      <c r="AQ20" s="68" t="b">
        <v>0</v>
      </c>
      <c r="AR20" s="68" t="b">
        <v>0</v>
      </c>
      <c r="AS20" s="68" t="s">
        <v>5641</v>
      </c>
      <c r="AT20" s="68">
        <v>15</v>
      </c>
      <c r="AU20" s="72" t="s">
        <v>784</v>
      </c>
      <c r="AV20" s="68" t="b">
        <v>0</v>
      </c>
      <c r="AW20" s="68" t="s">
        <v>876</v>
      </c>
      <c r="AX20" s="72" t="s">
        <v>6249</v>
      </c>
      <c r="AY20" s="68" t="s">
        <v>66</v>
      </c>
      <c r="AZ20" s="2"/>
      <c r="BA20" s="3"/>
      <c r="BB20" s="3"/>
      <c r="BC20" s="3"/>
      <c r="BD20" s="3"/>
    </row>
    <row r="21" spans="1:56" x14ac:dyDescent="0.25">
      <c r="A21" s="66" t="s">
        <v>1006</v>
      </c>
      <c r="B21" s="78"/>
      <c r="C21" s="78"/>
      <c r="D21" s="79"/>
      <c r="E21" s="90"/>
      <c r="F21" s="76" t="s">
        <v>5820</v>
      </c>
      <c r="G21" s="91"/>
      <c r="H21" s="77"/>
      <c r="I21" s="82"/>
      <c r="J21" s="92"/>
      <c r="K21" s="77" t="s">
        <v>6687</v>
      </c>
      <c r="L21" s="93"/>
      <c r="M21" s="87"/>
      <c r="N21" s="87"/>
      <c r="O21" s="88"/>
      <c r="P21" s="89"/>
      <c r="Q21" s="89"/>
      <c r="R21" s="75"/>
      <c r="S21" s="75"/>
      <c r="T21" s="75"/>
      <c r="U21" s="75"/>
      <c r="V21" s="52"/>
      <c r="W21" s="52"/>
      <c r="X21" s="52"/>
      <c r="Y21" s="52"/>
      <c r="Z21" s="51"/>
      <c r="AA21" s="83"/>
      <c r="AB21" s="83"/>
      <c r="AC21" s="84"/>
      <c r="AD21" s="68" t="s">
        <v>4034</v>
      </c>
      <c r="AE21" s="68">
        <v>308</v>
      </c>
      <c r="AF21" s="68">
        <v>32</v>
      </c>
      <c r="AG21" s="68">
        <v>278</v>
      </c>
      <c r="AH21" s="68">
        <v>50</v>
      </c>
      <c r="AI21" s="68"/>
      <c r="AJ21" s="68" t="s">
        <v>4460</v>
      </c>
      <c r="AK21" s="68" t="s">
        <v>654</v>
      </c>
      <c r="AL21" s="68"/>
      <c r="AM21" s="68"/>
      <c r="AN21" s="70">
        <v>41800.806666666664</v>
      </c>
      <c r="AO21" s="72" t="s">
        <v>5321</v>
      </c>
      <c r="AP21" s="68" t="b">
        <v>0</v>
      </c>
      <c r="AQ21" s="68" t="b">
        <v>0</v>
      </c>
      <c r="AR21" s="68" t="b">
        <v>0</v>
      </c>
      <c r="AS21" s="68" t="s">
        <v>779</v>
      </c>
      <c r="AT21" s="68">
        <v>1</v>
      </c>
      <c r="AU21" s="72" t="s">
        <v>784</v>
      </c>
      <c r="AV21" s="68" t="b">
        <v>0</v>
      </c>
      <c r="AW21" s="68" t="s">
        <v>876</v>
      </c>
      <c r="AX21" s="72" t="s">
        <v>6250</v>
      </c>
      <c r="AY21" s="68" t="s">
        <v>66</v>
      </c>
      <c r="AZ21" s="2"/>
      <c r="BA21" s="3"/>
      <c r="BB21" s="3"/>
      <c r="BC21" s="3"/>
      <c r="BD21" s="3"/>
    </row>
    <row r="22" spans="1:56" x14ac:dyDescent="0.25">
      <c r="A22" s="66" t="s">
        <v>245</v>
      </c>
      <c r="B22" s="78"/>
      <c r="C22" s="78"/>
      <c r="D22" s="79"/>
      <c r="E22" s="90"/>
      <c r="F22" s="76" t="s">
        <v>822</v>
      </c>
      <c r="G22" s="91"/>
      <c r="H22" s="77"/>
      <c r="I22" s="82"/>
      <c r="J22" s="92"/>
      <c r="K22" s="77" t="s">
        <v>6688</v>
      </c>
      <c r="L22" s="93"/>
      <c r="M22" s="87"/>
      <c r="N22" s="87"/>
      <c r="O22" s="88"/>
      <c r="P22" s="89"/>
      <c r="Q22" s="89"/>
      <c r="R22" s="75"/>
      <c r="S22" s="75"/>
      <c r="T22" s="75"/>
      <c r="U22" s="75"/>
      <c r="V22" s="52"/>
      <c r="W22" s="52"/>
      <c r="X22" s="52"/>
      <c r="Y22" s="52"/>
      <c r="Z22" s="51"/>
      <c r="AA22" s="83"/>
      <c r="AB22" s="83"/>
      <c r="AC22" s="84"/>
      <c r="AD22" s="68" t="s">
        <v>543</v>
      </c>
      <c r="AE22" s="68">
        <v>1671</v>
      </c>
      <c r="AF22" s="68">
        <v>10091</v>
      </c>
      <c r="AG22" s="68">
        <v>15972</v>
      </c>
      <c r="AH22" s="68">
        <v>5450</v>
      </c>
      <c r="AI22" s="68">
        <v>-21600</v>
      </c>
      <c r="AJ22" s="68" t="s">
        <v>603</v>
      </c>
      <c r="AK22" s="68" t="s">
        <v>654</v>
      </c>
      <c r="AL22" s="72" t="s">
        <v>697</v>
      </c>
      <c r="AM22" s="68" t="s">
        <v>732</v>
      </c>
      <c r="AN22" s="70">
        <v>39776.640821759262</v>
      </c>
      <c r="AO22" s="72" t="s">
        <v>740</v>
      </c>
      <c r="AP22" s="68" t="b">
        <v>0</v>
      </c>
      <c r="AQ22" s="68" t="b">
        <v>0</v>
      </c>
      <c r="AR22" s="68" t="b">
        <v>1</v>
      </c>
      <c r="AS22" s="68" t="s">
        <v>779</v>
      </c>
      <c r="AT22" s="68">
        <v>82</v>
      </c>
      <c r="AU22" s="72" t="s">
        <v>786</v>
      </c>
      <c r="AV22" s="68" t="b">
        <v>1</v>
      </c>
      <c r="AW22" s="68" t="s">
        <v>876</v>
      </c>
      <c r="AX22" s="72" t="s">
        <v>884</v>
      </c>
      <c r="AY22" s="68" t="s">
        <v>66</v>
      </c>
      <c r="AZ22" s="2"/>
      <c r="BA22" s="3"/>
      <c r="BB22" s="3"/>
      <c r="BC22" s="3"/>
      <c r="BD22" s="3"/>
    </row>
    <row r="23" spans="1:56" x14ac:dyDescent="0.25">
      <c r="A23" s="66" t="s">
        <v>1007</v>
      </c>
      <c r="B23" s="78"/>
      <c r="C23" s="78"/>
      <c r="D23" s="79"/>
      <c r="E23" s="90"/>
      <c r="F23" s="76" t="s">
        <v>5821</v>
      </c>
      <c r="G23" s="91"/>
      <c r="H23" s="77"/>
      <c r="I23" s="82"/>
      <c r="J23" s="92"/>
      <c r="K23" s="77" t="s">
        <v>6689</v>
      </c>
      <c r="L23" s="93"/>
      <c r="M23" s="87"/>
      <c r="N23" s="87"/>
      <c r="O23" s="88"/>
      <c r="P23" s="89"/>
      <c r="Q23" s="89"/>
      <c r="R23" s="75"/>
      <c r="S23" s="75"/>
      <c r="T23" s="75"/>
      <c r="U23" s="75"/>
      <c r="V23" s="52"/>
      <c r="W23" s="52"/>
      <c r="X23" s="52"/>
      <c r="Y23" s="52"/>
      <c r="Z23" s="51"/>
      <c r="AA23" s="83"/>
      <c r="AB23" s="83"/>
      <c r="AC23" s="84"/>
      <c r="AD23" s="68" t="s">
        <v>4035</v>
      </c>
      <c r="AE23" s="68">
        <v>2944</v>
      </c>
      <c r="AF23" s="68">
        <v>3037</v>
      </c>
      <c r="AG23" s="68">
        <v>8533</v>
      </c>
      <c r="AH23" s="68">
        <v>7</v>
      </c>
      <c r="AI23" s="68">
        <v>-36000</v>
      </c>
      <c r="AJ23" s="68" t="s">
        <v>4461</v>
      </c>
      <c r="AK23" s="68" t="s">
        <v>4836</v>
      </c>
      <c r="AL23" s="72" t="s">
        <v>5061</v>
      </c>
      <c r="AM23" s="68" t="s">
        <v>5293</v>
      </c>
      <c r="AN23" s="70">
        <v>40700.901875000003</v>
      </c>
      <c r="AO23" s="72" t="s">
        <v>5322</v>
      </c>
      <c r="AP23" s="68" t="b">
        <v>0</v>
      </c>
      <c r="AQ23" s="68" t="b">
        <v>0</v>
      </c>
      <c r="AR23" s="68" t="b">
        <v>0</v>
      </c>
      <c r="AS23" s="68" t="s">
        <v>779</v>
      </c>
      <c r="AT23" s="68">
        <v>19</v>
      </c>
      <c r="AU23" s="72" t="s">
        <v>5658</v>
      </c>
      <c r="AV23" s="68" t="b">
        <v>0</v>
      </c>
      <c r="AW23" s="68" t="s">
        <v>876</v>
      </c>
      <c r="AX23" s="72" t="s">
        <v>6251</v>
      </c>
      <c r="AY23" s="68" t="s">
        <v>66</v>
      </c>
      <c r="AZ23" s="2"/>
      <c r="BA23" s="3"/>
      <c r="BB23" s="3"/>
      <c r="BC23" s="3"/>
      <c r="BD23" s="3"/>
    </row>
    <row r="24" spans="1:56" x14ac:dyDescent="0.25">
      <c r="A24" s="66" t="s">
        <v>1345</v>
      </c>
      <c r="B24" s="78"/>
      <c r="C24" s="78"/>
      <c r="D24" s="79"/>
      <c r="E24" s="90"/>
      <c r="F24" s="76" t="s">
        <v>5822</v>
      </c>
      <c r="G24" s="91"/>
      <c r="H24" s="77"/>
      <c r="I24" s="82"/>
      <c r="J24" s="92"/>
      <c r="K24" s="77" t="s">
        <v>6690</v>
      </c>
      <c r="L24" s="93"/>
      <c r="M24" s="87"/>
      <c r="N24" s="87"/>
      <c r="O24" s="88"/>
      <c r="P24" s="89"/>
      <c r="Q24" s="89"/>
      <c r="R24" s="75"/>
      <c r="S24" s="75"/>
      <c r="T24" s="75"/>
      <c r="U24" s="75"/>
      <c r="V24" s="52"/>
      <c r="W24" s="52"/>
      <c r="X24" s="52"/>
      <c r="Y24" s="52"/>
      <c r="Z24" s="51"/>
      <c r="AA24" s="83"/>
      <c r="AB24" s="83"/>
      <c r="AC24" s="84"/>
      <c r="AD24" s="68" t="s">
        <v>4036</v>
      </c>
      <c r="AE24" s="68">
        <v>128</v>
      </c>
      <c r="AF24" s="68">
        <v>46</v>
      </c>
      <c r="AG24" s="68">
        <v>135</v>
      </c>
      <c r="AH24" s="68">
        <v>23</v>
      </c>
      <c r="AI24" s="68">
        <v>-28800</v>
      </c>
      <c r="AJ24" s="68"/>
      <c r="AK24" s="68"/>
      <c r="AL24" s="68"/>
      <c r="AM24" s="68" t="s">
        <v>731</v>
      </c>
      <c r="AN24" s="70">
        <v>40495.055810185186</v>
      </c>
      <c r="AO24" s="72" t="s">
        <v>5323</v>
      </c>
      <c r="AP24" s="68" t="b">
        <v>1</v>
      </c>
      <c r="AQ24" s="68" t="b">
        <v>0</v>
      </c>
      <c r="AR24" s="68" t="b">
        <v>0</v>
      </c>
      <c r="AS24" s="68" t="s">
        <v>779</v>
      </c>
      <c r="AT24" s="68">
        <v>0</v>
      </c>
      <c r="AU24" s="72" t="s">
        <v>784</v>
      </c>
      <c r="AV24" s="68" t="b">
        <v>0</v>
      </c>
      <c r="AW24" s="68" t="s">
        <v>876</v>
      </c>
      <c r="AX24" s="72" t="s">
        <v>6252</v>
      </c>
      <c r="AY24" s="68" t="s">
        <v>65</v>
      </c>
      <c r="AZ24" s="2"/>
      <c r="BA24" s="3"/>
      <c r="BB24" s="3"/>
      <c r="BC24" s="3"/>
      <c r="BD24" s="3"/>
    </row>
    <row r="25" spans="1:56" x14ac:dyDescent="0.25">
      <c r="A25" s="66" t="s">
        <v>1346</v>
      </c>
      <c r="B25" s="78"/>
      <c r="C25" s="78"/>
      <c r="D25" s="79"/>
      <c r="E25" s="90"/>
      <c r="F25" s="76" t="s">
        <v>5823</v>
      </c>
      <c r="G25" s="91"/>
      <c r="H25" s="77"/>
      <c r="I25" s="82"/>
      <c r="J25" s="92"/>
      <c r="K25" s="77" t="s">
        <v>6691</v>
      </c>
      <c r="L25" s="93"/>
      <c r="M25" s="87"/>
      <c r="N25" s="87"/>
      <c r="O25" s="88"/>
      <c r="P25" s="89"/>
      <c r="Q25" s="89"/>
      <c r="R25" s="75"/>
      <c r="S25" s="75"/>
      <c r="T25" s="75"/>
      <c r="U25" s="75"/>
      <c r="V25" s="52"/>
      <c r="W25" s="52"/>
      <c r="X25" s="52"/>
      <c r="Y25" s="52"/>
      <c r="Z25" s="51"/>
      <c r="AA25" s="83"/>
      <c r="AB25" s="83"/>
      <c r="AC25" s="84"/>
      <c r="AD25" s="68" t="s">
        <v>4037</v>
      </c>
      <c r="AE25" s="68">
        <v>0</v>
      </c>
      <c r="AF25" s="68">
        <v>0</v>
      </c>
      <c r="AG25" s="68">
        <v>14</v>
      </c>
      <c r="AH25" s="68">
        <v>0</v>
      </c>
      <c r="AI25" s="68">
        <v>-28800</v>
      </c>
      <c r="AJ25" s="68"/>
      <c r="AK25" s="68"/>
      <c r="AL25" s="68"/>
      <c r="AM25" s="68" t="s">
        <v>731</v>
      </c>
      <c r="AN25" s="70">
        <v>42372.943657407406</v>
      </c>
      <c r="AO25" s="68"/>
      <c r="AP25" s="68" t="b">
        <v>1</v>
      </c>
      <c r="AQ25" s="68" t="b">
        <v>1</v>
      </c>
      <c r="AR25" s="68" t="b">
        <v>0</v>
      </c>
      <c r="AS25" s="68" t="s">
        <v>779</v>
      </c>
      <c r="AT25" s="68">
        <v>0</v>
      </c>
      <c r="AU25" s="68"/>
      <c r="AV25" s="68" t="b">
        <v>0</v>
      </c>
      <c r="AW25" s="68" t="s">
        <v>876</v>
      </c>
      <c r="AX25" s="72" t="s">
        <v>6253</v>
      </c>
      <c r="AY25" s="68" t="s">
        <v>65</v>
      </c>
      <c r="AZ25" s="2"/>
      <c r="BA25" s="3"/>
      <c r="BB25" s="3"/>
      <c r="BC25" s="3"/>
      <c r="BD25" s="3"/>
    </row>
    <row r="26" spans="1:56" x14ac:dyDescent="0.25">
      <c r="A26" s="66" t="s">
        <v>1347</v>
      </c>
      <c r="B26" s="78"/>
      <c r="C26" s="78"/>
      <c r="D26" s="79"/>
      <c r="E26" s="90"/>
      <c r="F26" s="76" t="s">
        <v>5824</v>
      </c>
      <c r="G26" s="91"/>
      <c r="H26" s="77"/>
      <c r="I26" s="82"/>
      <c r="J26" s="92"/>
      <c r="K26" s="77" t="s">
        <v>6692</v>
      </c>
      <c r="L26" s="93"/>
      <c r="M26" s="87"/>
      <c r="N26" s="87"/>
      <c r="O26" s="88"/>
      <c r="P26" s="89"/>
      <c r="Q26" s="89"/>
      <c r="R26" s="75"/>
      <c r="S26" s="75"/>
      <c r="T26" s="75"/>
      <c r="U26" s="75"/>
      <c r="V26" s="52"/>
      <c r="W26" s="52"/>
      <c r="X26" s="52"/>
      <c r="Y26" s="52"/>
      <c r="Z26" s="51"/>
      <c r="AA26" s="83"/>
      <c r="AB26" s="83"/>
      <c r="AC26" s="84"/>
      <c r="AD26" s="68" t="s">
        <v>4038</v>
      </c>
      <c r="AE26" s="68">
        <v>21959</v>
      </c>
      <c r="AF26" s="68">
        <v>68614</v>
      </c>
      <c r="AG26" s="68">
        <v>133306</v>
      </c>
      <c r="AH26" s="68">
        <v>16766</v>
      </c>
      <c r="AI26" s="68">
        <v>-21600</v>
      </c>
      <c r="AJ26" s="68" t="s">
        <v>4462</v>
      </c>
      <c r="AK26" s="68" t="s">
        <v>4837</v>
      </c>
      <c r="AL26" s="72" t="s">
        <v>5062</v>
      </c>
      <c r="AM26" s="68" t="s">
        <v>732</v>
      </c>
      <c r="AN26" s="70">
        <v>39901.876701388886</v>
      </c>
      <c r="AO26" s="72" t="s">
        <v>5324</v>
      </c>
      <c r="AP26" s="68" t="b">
        <v>0</v>
      </c>
      <c r="AQ26" s="68" t="b">
        <v>0</v>
      </c>
      <c r="AR26" s="68" t="b">
        <v>1</v>
      </c>
      <c r="AS26" s="68" t="s">
        <v>779</v>
      </c>
      <c r="AT26" s="68">
        <v>2054</v>
      </c>
      <c r="AU26" s="72" t="s">
        <v>5659</v>
      </c>
      <c r="AV26" s="68" t="b">
        <v>1</v>
      </c>
      <c r="AW26" s="68" t="s">
        <v>876</v>
      </c>
      <c r="AX26" s="72" t="s">
        <v>6254</v>
      </c>
      <c r="AY26" s="68" t="s">
        <v>65</v>
      </c>
      <c r="AZ26" s="2"/>
      <c r="BA26" s="3"/>
      <c r="BB26" s="3"/>
      <c r="BC26" s="3"/>
      <c r="BD26" s="3"/>
    </row>
    <row r="27" spans="1:56" x14ac:dyDescent="0.25">
      <c r="A27" s="66" t="s">
        <v>189</v>
      </c>
      <c r="B27" s="78"/>
      <c r="C27" s="78"/>
      <c r="D27" s="79"/>
      <c r="E27" s="90"/>
      <c r="F27" s="76" t="s">
        <v>815</v>
      </c>
      <c r="G27" s="91"/>
      <c r="H27" s="77"/>
      <c r="I27" s="82"/>
      <c r="J27" s="92"/>
      <c r="K27" s="77" t="s">
        <v>938</v>
      </c>
      <c r="L27" s="93"/>
      <c r="M27" s="87"/>
      <c r="N27" s="87"/>
      <c r="O27" s="88"/>
      <c r="P27" s="89"/>
      <c r="Q27" s="89"/>
      <c r="R27" s="75"/>
      <c r="S27" s="75"/>
      <c r="T27" s="75"/>
      <c r="U27" s="75"/>
      <c r="V27" s="52"/>
      <c r="W27" s="52"/>
      <c r="X27" s="52"/>
      <c r="Y27" s="52"/>
      <c r="Z27" s="51"/>
      <c r="AA27" s="83"/>
      <c r="AB27" s="83"/>
      <c r="AC27" s="84"/>
      <c r="AD27" s="68" t="s">
        <v>536</v>
      </c>
      <c r="AE27" s="68">
        <v>3199</v>
      </c>
      <c r="AF27" s="68">
        <v>3295</v>
      </c>
      <c r="AG27" s="68">
        <v>10398</v>
      </c>
      <c r="AH27" s="68">
        <v>12227</v>
      </c>
      <c r="AI27" s="68">
        <v>-28800</v>
      </c>
      <c r="AJ27" s="68" t="s">
        <v>597</v>
      </c>
      <c r="AK27" s="68" t="s">
        <v>653</v>
      </c>
      <c r="AL27" s="72" t="s">
        <v>693</v>
      </c>
      <c r="AM27" s="68" t="s">
        <v>731</v>
      </c>
      <c r="AN27" s="70">
        <v>40773.978020833332</v>
      </c>
      <c r="AO27" s="72" t="s">
        <v>735</v>
      </c>
      <c r="AP27" s="68" t="b">
        <v>0</v>
      </c>
      <c r="AQ27" s="68" t="b">
        <v>0</v>
      </c>
      <c r="AR27" s="68" t="b">
        <v>0</v>
      </c>
      <c r="AS27" s="68" t="s">
        <v>779</v>
      </c>
      <c r="AT27" s="68">
        <v>160</v>
      </c>
      <c r="AU27" s="72" t="s">
        <v>782</v>
      </c>
      <c r="AV27" s="68" t="b">
        <v>0</v>
      </c>
      <c r="AW27" s="68" t="s">
        <v>876</v>
      </c>
      <c r="AX27" s="72" t="s">
        <v>877</v>
      </c>
      <c r="AY27" s="68" t="s">
        <v>66</v>
      </c>
      <c r="AZ27" s="2"/>
      <c r="BA27" s="3"/>
      <c r="BB27" s="3"/>
      <c r="BC27" s="3"/>
      <c r="BD27" s="3"/>
    </row>
    <row r="28" spans="1:56" x14ac:dyDescent="0.25">
      <c r="A28" s="66" t="s">
        <v>1008</v>
      </c>
      <c r="B28" s="78"/>
      <c r="C28" s="78"/>
      <c r="D28" s="79"/>
      <c r="E28" s="90"/>
      <c r="F28" s="76" t="s">
        <v>5825</v>
      </c>
      <c r="G28" s="91"/>
      <c r="H28" s="77"/>
      <c r="I28" s="82"/>
      <c r="J28" s="92"/>
      <c r="K28" s="77" t="s">
        <v>6693</v>
      </c>
      <c r="L28" s="93"/>
      <c r="M28" s="87"/>
      <c r="N28" s="87"/>
      <c r="O28" s="88"/>
      <c r="P28" s="89"/>
      <c r="Q28" s="89"/>
      <c r="R28" s="75"/>
      <c r="S28" s="75"/>
      <c r="T28" s="75"/>
      <c r="U28" s="75"/>
      <c r="V28" s="52"/>
      <c r="W28" s="52"/>
      <c r="X28" s="52"/>
      <c r="Y28" s="52"/>
      <c r="Z28" s="51"/>
      <c r="AA28" s="83"/>
      <c r="AB28" s="83"/>
      <c r="AC28" s="84"/>
      <c r="AD28" s="68" t="s">
        <v>4039</v>
      </c>
      <c r="AE28" s="68">
        <v>0</v>
      </c>
      <c r="AF28" s="68">
        <v>10</v>
      </c>
      <c r="AG28" s="68">
        <v>4408</v>
      </c>
      <c r="AH28" s="68">
        <v>0</v>
      </c>
      <c r="AI28" s="68"/>
      <c r="AJ28" s="68"/>
      <c r="AK28" s="68"/>
      <c r="AL28" s="68"/>
      <c r="AM28" s="68"/>
      <c r="AN28" s="70">
        <v>41481.346342592595</v>
      </c>
      <c r="AO28" s="68"/>
      <c r="AP28" s="68" t="b">
        <v>1</v>
      </c>
      <c r="AQ28" s="68" t="b">
        <v>1</v>
      </c>
      <c r="AR28" s="68" t="b">
        <v>0</v>
      </c>
      <c r="AS28" s="68" t="s">
        <v>779</v>
      </c>
      <c r="AT28" s="68">
        <v>3</v>
      </c>
      <c r="AU28" s="72" t="s">
        <v>784</v>
      </c>
      <c r="AV28" s="68" t="b">
        <v>0</v>
      </c>
      <c r="AW28" s="68" t="s">
        <v>876</v>
      </c>
      <c r="AX28" s="72" t="s">
        <v>6255</v>
      </c>
      <c r="AY28" s="68" t="s">
        <v>66</v>
      </c>
      <c r="AZ28" s="2"/>
      <c r="BA28" s="3"/>
      <c r="BB28" s="3"/>
      <c r="BC28" s="3"/>
      <c r="BD28" s="3"/>
    </row>
    <row r="29" spans="1:56" x14ac:dyDescent="0.25">
      <c r="A29" s="66" t="s">
        <v>1009</v>
      </c>
      <c r="B29" s="78"/>
      <c r="C29" s="78"/>
      <c r="D29" s="79"/>
      <c r="E29" s="90"/>
      <c r="F29" s="76" t="s">
        <v>5826</v>
      </c>
      <c r="G29" s="91"/>
      <c r="H29" s="77"/>
      <c r="I29" s="82"/>
      <c r="J29" s="92"/>
      <c r="K29" s="77" t="s">
        <v>6694</v>
      </c>
      <c r="L29" s="93"/>
      <c r="M29" s="87"/>
      <c r="N29" s="87"/>
      <c r="O29" s="88"/>
      <c r="P29" s="89"/>
      <c r="Q29" s="89"/>
      <c r="R29" s="75"/>
      <c r="S29" s="75"/>
      <c r="T29" s="75"/>
      <c r="U29" s="75"/>
      <c r="V29" s="52"/>
      <c r="W29" s="52"/>
      <c r="X29" s="52"/>
      <c r="Y29" s="52"/>
      <c r="Z29" s="51"/>
      <c r="AA29" s="83"/>
      <c r="AB29" s="83"/>
      <c r="AC29" s="84"/>
      <c r="AD29" s="68" t="s">
        <v>4040</v>
      </c>
      <c r="AE29" s="68">
        <v>777</v>
      </c>
      <c r="AF29" s="68">
        <v>797</v>
      </c>
      <c r="AG29" s="68">
        <v>5931</v>
      </c>
      <c r="AH29" s="68">
        <v>1483</v>
      </c>
      <c r="AI29" s="68"/>
      <c r="AJ29" s="68" t="s">
        <v>4463</v>
      </c>
      <c r="AK29" s="68" t="s">
        <v>655</v>
      </c>
      <c r="AL29" s="72" t="s">
        <v>5063</v>
      </c>
      <c r="AM29" s="68"/>
      <c r="AN29" s="70">
        <v>41025.616111111114</v>
      </c>
      <c r="AO29" s="72" t="s">
        <v>5325</v>
      </c>
      <c r="AP29" s="68" t="b">
        <v>0</v>
      </c>
      <c r="AQ29" s="68" t="b">
        <v>0</v>
      </c>
      <c r="AR29" s="68" t="b">
        <v>0</v>
      </c>
      <c r="AS29" s="68" t="s">
        <v>779</v>
      </c>
      <c r="AT29" s="68">
        <v>4</v>
      </c>
      <c r="AU29" s="72" t="s">
        <v>784</v>
      </c>
      <c r="AV29" s="68" t="b">
        <v>0</v>
      </c>
      <c r="AW29" s="68" t="s">
        <v>876</v>
      </c>
      <c r="AX29" s="72" t="s">
        <v>6256</v>
      </c>
      <c r="AY29" s="68" t="s">
        <v>66</v>
      </c>
      <c r="AZ29" s="2"/>
      <c r="BA29" s="3"/>
      <c r="BB29" s="3"/>
      <c r="BC29" s="3"/>
      <c r="BD29" s="3"/>
    </row>
    <row r="30" spans="1:56" x14ac:dyDescent="0.25">
      <c r="A30" s="66" t="s">
        <v>1010</v>
      </c>
      <c r="B30" s="78"/>
      <c r="C30" s="78"/>
      <c r="D30" s="79"/>
      <c r="E30" s="90"/>
      <c r="F30" s="76" t="s">
        <v>5825</v>
      </c>
      <c r="G30" s="91"/>
      <c r="H30" s="77"/>
      <c r="I30" s="82"/>
      <c r="J30" s="92"/>
      <c r="K30" s="77" t="s">
        <v>6695</v>
      </c>
      <c r="L30" s="93"/>
      <c r="M30" s="87"/>
      <c r="N30" s="87"/>
      <c r="O30" s="88"/>
      <c r="P30" s="89"/>
      <c r="Q30" s="89"/>
      <c r="R30" s="75"/>
      <c r="S30" s="75"/>
      <c r="T30" s="75"/>
      <c r="U30" s="75"/>
      <c r="V30" s="52"/>
      <c r="W30" s="52"/>
      <c r="X30" s="52"/>
      <c r="Y30" s="52"/>
      <c r="Z30" s="51"/>
      <c r="AA30" s="83"/>
      <c r="AB30" s="83"/>
      <c r="AC30" s="84"/>
      <c r="AD30" s="68" t="s">
        <v>4041</v>
      </c>
      <c r="AE30" s="68">
        <v>0</v>
      </c>
      <c r="AF30" s="68">
        <v>20</v>
      </c>
      <c r="AG30" s="68">
        <v>3891</v>
      </c>
      <c r="AH30" s="68">
        <v>0</v>
      </c>
      <c r="AI30" s="68"/>
      <c r="AJ30" s="68"/>
      <c r="AK30" s="68"/>
      <c r="AL30" s="68"/>
      <c r="AM30" s="68"/>
      <c r="AN30" s="70">
        <v>41481.359861111108</v>
      </c>
      <c r="AO30" s="68"/>
      <c r="AP30" s="68" t="b">
        <v>1</v>
      </c>
      <c r="AQ30" s="68" t="b">
        <v>1</v>
      </c>
      <c r="AR30" s="68" t="b">
        <v>0</v>
      </c>
      <c r="AS30" s="68" t="s">
        <v>779</v>
      </c>
      <c r="AT30" s="68">
        <v>8</v>
      </c>
      <c r="AU30" s="72" t="s">
        <v>784</v>
      </c>
      <c r="AV30" s="68" t="b">
        <v>0</v>
      </c>
      <c r="AW30" s="68" t="s">
        <v>876</v>
      </c>
      <c r="AX30" s="72" t="s">
        <v>6257</v>
      </c>
      <c r="AY30" s="68" t="s">
        <v>66</v>
      </c>
      <c r="AZ30" s="2"/>
      <c r="BA30" s="3"/>
      <c r="BB30" s="3"/>
      <c r="BC30" s="3"/>
      <c r="BD30" s="3"/>
    </row>
    <row r="31" spans="1:56" x14ac:dyDescent="0.25">
      <c r="A31" s="66" t="s">
        <v>1011</v>
      </c>
      <c r="B31" s="78"/>
      <c r="C31" s="78"/>
      <c r="D31" s="79"/>
      <c r="E31" s="90"/>
      <c r="F31" s="76" t="s">
        <v>5827</v>
      </c>
      <c r="G31" s="91"/>
      <c r="H31" s="77"/>
      <c r="I31" s="82"/>
      <c r="J31" s="92"/>
      <c r="K31" s="77" t="s">
        <v>6696</v>
      </c>
      <c r="L31" s="93"/>
      <c r="M31" s="87"/>
      <c r="N31" s="87"/>
      <c r="O31" s="88"/>
      <c r="P31" s="89"/>
      <c r="Q31" s="89"/>
      <c r="R31" s="75"/>
      <c r="S31" s="75"/>
      <c r="T31" s="75"/>
      <c r="U31" s="75"/>
      <c r="V31" s="52"/>
      <c r="W31" s="52"/>
      <c r="X31" s="52"/>
      <c r="Y31" s="52"/>
      <c r="Z31" s="51"/>
      <c r="AA31" s="83"/>
      <c r="AB31" s="83"/>
      <c r="AC31" s="84"/>
      <c r="AD31" s="68" t="s">
        <v>4042</v>
      </c>
      <c r="AE31" s="68">
        <v>339</v>
      </c>
      <c r="AF31" s="68">
        <v>576</v>
      </c>
      <c r="AG31" s="68">
        <v>10743</v>
      </c>
      <c r="AH31" s="68">
        <v>2657</v>
      </c>
      <c r="AI31" s="68">
        <v>-21600</v>
      </c>
      <c r="AJ31" s="68" t="s">
        <v>4464</v>
      </c>
      <c r="AK31" s="68" t="s">
        <v>4838</v>
      </c>
      <c r="AL31" s="72" t="s">
        <v>5064</v>
      </c>
      <c r="AM31" s="68" t="s">
        <v>732</v>
      </c>
      <c r="AN31" s="70">
        <v>39900.705358796295</v>
      </c>
      <c r="AO31" s="72" t="s">
        <v>5326</v>
      </c>
      <c r="AP31" s="68" t="b">
        <v>0</v>
      </c>
      <c r="AQ31" s="68" t="b">
        <v>0</v>
      </c>
      <c r="AR31" s="68" t="b">
        <v>1</v>
      </c>
      <c r="AS31" s="68" t="s">
        <v>779</v>
      </c>
      <c r="AT31" s="68">
        <v>9</v>
      </c>
      <c r="AU31" s="72" t="s">
        <v>5660</v>
      </c>
      <c r="AV31" s="68" t="b">
        <v>0</v>
      </c>
      <c r="AW31" s="68" t="s">
        <v>876</v>
      </c>
      <c r="AX31" s="72" t="s">
        <v>6258</v>
      </c>
      <c r="AY31" s="68" t="s">
        <v>66</v>
      </c>
      <c r="AZ31" s="2"/>
      <c r="BA31" s="3"/>
      <c r="BB31" s="3"/>
      <c r="BC31" s="3"/>
      <c r="BD31" s="3"/>
    </row>
    <row r="32" spans="1:56" x14ac:dyDescent="0.25">
      <c r="A32" s="66" t="s">
        <v>1348</v>
      </c>
      <c r="B32" s="78"/>
      <c r="C32" s="78"/>
      <c r="D32" s="79"/>
      <c r="E32" s="90"/>
      <c r="F32" s="76" t="s">
        <v>5828</v>
      </c>
      <c r="G32" s="91"/>
      <c r="H32" s="77"/>
      <c r="I32" s="82"/>
      <c r="J32" s="92"/>
      <c r="K32" s="77" t="s">
        <v>6697</v>
      </c>
      <c r="L32" s="93"/>
      <c r="M32" s="87"/>
      <c r="N32" s="87"/>
      <c r="O32" s="88"/>
      <c r="P32" s="89"/>
      <c r="Q32" s="89"/>
      <c r="R32" s="75"/>
      <c r="S32" s="75"/>
      <c r="T32" s="75"/>
      <c r="U32" s="75"/>
      <c r="V32" s="52"/>
      <c r="W32" s="52"/>
      <c r="X32" s="52"/>
      <c r="Y32" s="52"/>
      <c r="Z32" s="51"/>
      <c r="AA32" s="83"/>
      <c r="AB32" s="83"/>
      <c r="AC32" s="84"/>
      <c r="AD32" s="68" t="s">
        <v>4043</v>
      </c>
      <c r="AE32" s="68">
        <v>345</v>
      </c>
      <c r="AF32" s="68">
        <v>234002</v>
      </c>
      <c r="AG32" s="68">
        <v>7177</v>
      </c>
      <c r="AH32" s="68">
        <v>8671</v>
      </c>
      <c r="AI32" s="68">
        <v>-18000</v>
      </c>
      <c r="AJ32" s="68" t="s">
        <v>4465</v>
      </c>
      <c r="AK32" s="68" t="s">
        <v>4839</v>
      </c>
      <c r="AL32" s="72" t="s">
        <v>5065</v>
      </c>
      <c r="AM32" s="68" t="s">
        <v>733</v>
      </c>
      <c r="AN32" s="70">
        <v>39715.861504629633</v>
      </c>
      <c r="AO32" s="72" t="s">
        <v>5327</v>
      </c>
      <c r="AP32" s="68" t="b">
        <v>1</v>
      </c>
      <c r="AQ32" s="68" t="b">
        <v>0</v>
      </c>
      <c r="AR32" s="68" t="b">
        <v>1</v>
      </c>
      <c r="AS32" s="68" t="s">
        <v>779</v>
      </c>
      <c r="AT32" s="68">
        <v>595</v>
      </c>
      <c r="AU32" s="72" t="s">
        <v>784</v>
      </c>
      <c r="AV32" s="68" t="b">
        <v>1</v>
      </c>
      <c r="AW32" s="68" t="s">
        <v>876</v>
      </c>
      <c r="AX32" s="72" t="s">
        <v>6259</v>
      </c>
      <c r="AY32" s="68" t="s">
        <v>65</v>
      </c>
      <c r="AZ32" s="2"/>
      <c r="BA32" s="3"/>
      <c r="BB32" s="3"/>
      <c r="BC32" s="3"/>
      <c r="BD32" s="3"/>
    </row>
    <row r="33" spans="1:56" x14ac:dyDescent="0.25">
      <c r="A33" s="66" t="s">
        <v>1012</v>
      </c>
      <c r="B33" s="78"/>
      <c r="C33" s="78"/>
      <c r="D33" s="79"/>
      <c r="E33" s="90"/>
      <c r="F33" s="76" t="s">
        <v>5829</v>
      </c>
      <c r="G33" s="91"/>
      <c r="H33" s="77"/>
      <c r="I33" s="82"/>
      <c r="J33" s="92"/>
      <c r="K33" s="77" t="s">
        <v>6698</v>
      </c>
      <c r="L33" s="93"/>
      <c r="M33" s="87"/>
      <c r="N33" s="87"/>
      <c r="O33" s="88"/>
      <c r="P33" s="89"/>
      <c r="Q33" s="89"/>
      <c r="R33" s="75"/>
      <c r="S33" s="75"/>
      <c r="T33" s="75"/>
      <c r="U33" s="75"/>
      <c r="V33" s="52"/>
      <c r="W33" s="52"/>
      <c r="X33" s="52"/>
      <c r="Y33" s="52"/>
      <c r="Z33" s="51"/>
      <c r="AA33" s="83"/>
      <c r="AB33" s="83"/>
      <c r="AC33" s="84"/>
      <c r="AD33" s="68" t="s">
        <v>4044</v>
      </c>
      <c r="AE33" s="68">
        <v>0</v>
      </c>
      <c r="AF33" s="68">
        <v>294</v>
      </c>
      <c r="AG33" s="68">
        <v>411446</v>
      </c>
      <c r="AH33" s="68">
        <v>5</v>
      </c>
      <c r="AI33" s="68">
        <v>-28800</v>
      </c>
      <c r="AJ33" s="68" t="s">
        <v>4466</v>
      </c>
      <c r="AK33" s="68" t="s">
        <v>4840</v>
      </c>
      <c r="AL33" s="72" t="s">
        <v>5066</v>
      </c>
      <c r="AM33" s="68" t="s">
        <v>731</v>
      </c>
      <c r="AN33" s="70">
        <v>42218.642442129632</v>
      </c>
      <c r="AO33" s="72" t="s">
        <v>5328</v>
      </c>
      <c r="AP33" s="68" t="b">
        <v>0</v>
      </c>
      <c r="AQ33" s="68" t="b">
        <v>0</v>
      </c>
      <c r="AR33" s="68" t="b">
        <v>0</v>
      </c>
      <c r="AS33" s="68" t="s">
        <v>5641</v>
      </c>
      <c r="AT33" s="68">
        <v>8</v>
      </c>
      <c r="AU33" s="72" t="s">
        <v>784</v>
      </c>
      <c r="AV33" s="68" t="b">
        <v>0</v>
      </c>
      <c r="AW33" s="68" t="s">
        <v>876</v>
      </c>
      <c r="AX33" s="72" t="s">
        <v>6260</v>
      </c>
      <c r="AY33" s="68" t="s">
        <v>66</v>
      </c>
      <c r="AZ33" s="2"/>
      <c r="BA33" s="3"/>
      <c r="BB33" s="3"/>
      <c r="BC33" s="3"/>
      <c r="BD33" s="3"/>
    </row>
    <row r="34" spans="1:56" x14ac:dyDescent="0.25">
      <c r="A34" s="66" t="s">
        <v>1013</v>
      </c>
      <c r="B34" s="78"/>
      <c r="C34" s="78"/>
      <c r="D34" s="79"/>
      <c r="E34" s="90"/>
      <c r="F34" s="76" t="s">
        <v>5830</v>
      </c>
      <c r="G34" s="91"/>
      <c r="H34" s="77"/>
      <c r="I34" s="82"/>
      <c r="J34" s="92"/>
      <c r="K34" s="77" t="s">
        <v>6699</v>
      </c>
      <c r="L34" s="93"/>
      <c r="M34" s="87"/>
      <c r="N34" s="87"/>
      <c r="O34" s="88"/>
      <c r="P34" s="89"/>
      <c r="Q34" s="89"/>
      <c r="R34" s="75"/>
      <c r="S34" s="75"/>
      <c r="T34" s="75"/>
      <c r="U34" s="75"/>
      <c r="V34" s="52"/>
      <c r="W34" s="52"/>
      <c r="X34" s="52"/>
      <c r="Y34" s="52"/>
      <c r="Z34" s="51"/>
      <c r="AA34" s="83"/>
      <c r="AB34" s="83"/>
      <c r="AC34" s="84"/>
      <c r="AD34" s="68" t="s">
        <v>4045</v>
      </c>
      <c r="AE34" s="68">
        <v>206</v>
      </c>
      <c r="AF34" s="68">
        <v>10973</v>
      </c>
      <c r="AG34" s="68">
        <v>32985</v>
      </c>
      <c r="AH34" s="68">
        <v>3</v>
      </c>
      <c r="AI34" s="68">
        <v>-28800</v>
      </c>
      <c r="AJ34" s="68" t="s">
        <v>4467</v>
      </c>
      <c r="AK34" s="68" t="s">
        <v>4841</v>
      </c>
      <c r="AL34" s="68"/>
      <c r="AM34" s="68" t="s">
        <v>731</v>
      </c>
      <c r="AN34" s="70">
        <v>42314.582812499997</v>
      </c>
      <c r="AO34" s="72" t="s">
        <v>5329</v>
      </c>
      <c r="AP34" s="68" t="b">
        <v>0</v>
      </c>
      <c r="AQ34" s="68" t="b">
        <v>0</v>
      </c>
      <c r="AR34" s="68" t="b">
        <v>1</v>
      </c>
      <c r="AS34" s="68" t="s">
        <v>779</v>
      </c>
      <c r="AT34" s="68">
        <v>370</v>
      </c>
      <c r="AU34" s="72" t="s">
        <v>784</v>
      </c>
      <c r="AV34" s="68" t="b">
        <v>0</v>
      </c>
      <c r="AW34" s="68" t="s">
        <v>876</v>
      </c>
      <c r="AX34" s="72" t="s">
        <v>6261</v>
      </c>
      <c r="AY34" s="68" t="s">
        <v>66</v>
      </c>
      <c r="AZ34" s="2"/>
      <c r="BA34" s="3"/>
      <c r="BB34" s="3"/>
      <c r="BC34" s="3"/>
      <c r="BD34" s="3"/>
    </row>
    <row r="35" spans="1:56" x14ac:dyDescent="0.25">
      <c r="A35" s="66" t="s">
        <v>1014</v>
      </c>
      <c r="B35" s="78"/>
      <c r="C35" s="78"/>
      <c r="D35" s="79"/>
      <c r="E35" s="90"/>
      <c r="F35" s="76" t="s">
        <v>5831</v>
      </c>
      <c r="G35" s="91"/>
      <c r="H35" s="77"/>
      <c r="I35" s="82"/>
      <c r="J35" s="92"/>
      <c r="K35" s="77" t="s">
        <v>6700</v>
      </c>
      <c r="L35" s="93"/>
      <c r="M35" s="87"/>
      <c r="N35" s="87"/>
      <c r="O35" s="88"/>
      <c r="P35" s="89"/>
      <c r="Q35" s="89"/>
      <c r="R35" s="75"/>
      <c r="S35" s="75"/>
      <c r="T35" s="75"/>
      <c r="U35" s="75"/>
      <c r="V35" s="52"/>
      <c r="W35" s="52"/>
      <c r="X35" s="52"/>
      <c r="Y35" s="52"/>
      <c r="Z35" s="51"/>
      <c r="AA35" s="83"/>
      <c r="AB35" s="83"/>
      <c r="AC35" s="84"/>
      <c r="AD35" s="68" t="s">
        <v>4046</v>
      </c>
      <c r="AE35" s="68">
        <v>13</v>
      </c>
      <c r="AF35" s="68">
        <v>390</v>
      </c>
      <c r="AG35" s="68">
        <v>37578</v>
      </c>
      <c r="AH35" s="68">
        <v>4</v>
      </c>
      <c r="AI35" s="68"/>
      <c r="AJ35" s="68" t="s">
        <v>4468</v>
      </c>
      <c r="AK35" s="68" t="s">
        <v>4842</v>
      </c>
      <c r="AL35" s="72" t="s">
        <v>5067</v>
      </c>
      <c r="AM35" s="68"/>
      <c r="AN35" s="70">
        <v>41677.041296296295</v>
      </c>
      <c r="AO35" s="72" t="s">
        <v>5330</v>
      </c>
      <c r="AP35" s="68" t="b">
        <v>1</v>
      </c>
      <c r="AQ35" s="68" t="b">
        <v>0</v>
      </c>
      <c r="AR35" s="68" t="b">
        <v>0</v>
      </c>
      <c r="AS35" s="68" t="s">
        <v>779</v>
      </c>
      <c r="AT35" s="68">
        <v>332</v>
      </c>
      <c r="AU35" s="72" t="s">
        <v>784</v>
      </c>
      <c r="AV35" s="68" t="b">
        <v>0</v>
      </c>
      <c r="AW35" s="68" t="s">
        <v>876</v>
      </c>
      <c r="AX35" s="72" t="s">
        <v>6262</v>
      </c>
      <c r="AY35" s="68" t="s">
        <v>66</v>
      </c>
      <c r="AZ35" s="2"/>
      <c r="BA35" s="3"/>
      <c r="BB35" s="3"/>
      <c r="BC35" s="3"/>
      <c r="BD35" s="3"/>
    </row>
    <row r="36" spans="1:56" x14ac:dyDescent="0.25">
      <c r="A36" s="66" t="s">
        <v>1015</v>
      </c>
      <c r="B36" s="78"/>
      <c r="C36" s="78"/>
      <c r="D36" s="79"/>
      <c r="E36" s="90"/>
      <c r="F36" s="76" t="s">
        <v>5832</v>
      </c>
      <c r="G36" s="91"/>
      <c r="H36" s="77"/>
      <c r="I36" s="82"/>
      <c r="J36" s="92"/>
      <c r="K36" s="77" t="s">
        <v>6701</v>
      </c>
      <c r="L36" s="93"/>
      <c r="M36" s="87"/>
      <c r="N36" s="87"/>
      <c r="O36" s="88"/>
      <c r="P36" s="89"/>
      <c r="Q36" s="89"/>
      <c r="R36" s="75"/>
      <c r="S36" s="75"/>
      <c r="T36" s="75"/>
      <c r="U36" s="75"/>
      <c r="V36" s="52"/>
      <c r="W36" s="52"/>
      <c r="X36" s="52"/>
      <c r="Y36" s="52"/>
      <c r="Z36" s="51"/>
      <c r="AA36" s="83"/>
      <c r="AB36" s="83"/>
      <c r="AC36" s="84"/>
      <c r="AD36" s="68" t="s">
        <v>4047</v>
      </c>
      <c r="AE36" s="68">
        <v>49</v>
      </c>
      <c r="AF36" s="68">
        <v>5897</v>
      </c>
      <c r="AG36" s="68">
        <v>50877</v>
      </c>
      <c r="AH36" s="68">
        <v>21049</v>
      </c>
      <c r="AI36" s="68">
        <v>-21600</v>
      </c>
      <c r="AJ36" s="68" t="s">
        <v>4469</v>
      </c>
      <c r="AK36" s="68">
        <v>6</v>
      </c>
      <c r="AL36" s="68"/>
      <c r="AM36" s="68" t="s">
        <v>732</v>
      </c>
      <c r="AN36" s="70">
        <v>41671.736018518517</v>
      </c>
      <c r="AO36" s="72" t="s">
        <v>5331</v>
      </c>
      <c r="AP36" s="68" t="b">
        <v>0</v>
      </c>
      <c r="AQ36" s="68" t="b">
        <v>0</v>
      </c>
      <c r="AR36" s="68" t="b">
        <v>0</v>
      </c>
      <c r="AS36" s="68" t="s">
        <v>779</v>
      </c>
      <c r="AT36" s="68">
        <v>36</v>
      </c>
      <c r="AU36" s="72" t="s">
        <v>801</v>
      </c>
      <c r="AV36" s="68" t="b">
        <v>0</v>
      </c>
      <c r="AW36" s="68" t="s">
        <v>876</v>
      </c>
      <c r="AX36" s="72" t="s">
        <v>6263</v>
      </c>
      <c r="AY36" s="68" t="s">
        <v>66</v>
      </c>
      <c r="AZ36" s="2"/>
      <c r="BA36" s="3"/>
      <c r="BB36" s="3"/>
      <c r="BC36" s="3"/>
      <c r="BD36" s="3"/>
    </row>
    <row r="37" spans="1:56" x14ac:dyDescent="0.25">
      <c r="A37" s="66" t="s">
        <v>1016</v>
      </c>
      <c r="B37" s="78"/>
      <c r="C37" s="78"/>
      <c r="D37" s="79"/>
      <c r="E37" s="90"/>
      <c r="F37" s="76" t="s">
        <v>5833</v>
      </c>
      <c r="G37" s="91"/>
      <c r="H37" s="77"/>
      <c r="I37" s="82"/>
      <c r="J37" s="92"/>
      <c r="K37" s="77" t="s">
        <v>6702</v>
      </c>
      <c r="L37" s="93"/>
      <c r="M37" s="87"/>
      <c r="N37" s="87"/>
      <c r="O37" s="88"/>
      <c r="P37" s="89"/>
      <c r="Q37" s="89"/>
      <c r="R37" s="75"/>
      <c r="S37" s="75"/>
      <c r="T37" s="75"/>
      <c r="U37" s="75"/>
      <c r="V37" s="52"/>
      <c r="W37" s="52"/>
      <c r="X37" s="52"/>
      <c r="Y37" s="52"/>
      <c r="Z37" s="51"/>
      <c r="AA37" s="83"/>
      <c r="AB37" s="83"/>
      <c r="AC37" s="84"/>
      <c r="AD37" s="68" t="s">
        <v>4048</v>
      </c>
      <c r="AE37" s="68">
        <v>15892</v>
      </c>
      <c r="AF37" s="68">
        <v>16181</v>
      </c>
      <c r="AG37" s="68">
        <v>47369</v>
      </c>
      <c r="AH37" s="68">
        <v>53470</v>
      </c>
      <c r="AI37" s="68">
        <v>-18000</v>
      </c>
      <c r="AJ37" s="68" t="s">
        <v>4470</v>
      </c>
      <c r="AK37" s="68" t="s">
        <v>4843</v>
      </c>
      <c r="AL37" s="68"/>
      <c r="AM37" s="68" t="s">
        <v>733</v>
      </c>
      <c r="AN37" s="70">
        <v>41035.896828703706</v>
      </c>
      <c r="AO37" s="72" t="s">
        <v>5332</v>
      </c>
      <c r="AP37" s="68" t="b">
        <v>0</v>
      </c>
      <c r="AQ37" s="68" t="b">
        <v>0</v>
      </c>
      <c r="AR37" s="68" t="b">
        <v>0</v>
      </c>
      <c r="AS37" s="68" t="s">
        <v>779</v>
      </c>
      <c r="AT37" s="68">
        <v>64</v>
      </c>
      <c r="AU37" s="72" t="s">
        <v>5661</v>
      </c>
      <c r="AV37" s="68" t="b">
        <v>0</v>
      </c>
      <c r="AW37" s="68" t="s">
        <v>876</v>
      </c>
      <c r="AX37" s="72" t="s">
        <v>6264</v>
      </c>
      <c r="AY37" s="68" t="s">
        <v>66</v>
      </c>
      <c r="AZ37" s="2"/>
      <c r="BA37" s="3"/>
      <c r="BB37" s="3"/>
      <c r="BC37" s="3"/>
      <c r="BD37" s="3"/>
    </row>
    <row r="38" spans="1:56" x14ac:dyDescent="0.25">
      <c r="A38" s="66" t="s">
        <v>1349</v>
      </c>
      <c r="B38" s="78"/>
      <c r="C38" s="78"/>
      <c r="D38" s="79"/>
      <c r="E38" s="90"/>
      <c r="F38" s="76" t="s">
        <v>5834</v>
      </c>
      <c r="G38" s="91"/>
      <c r="H38" s="77"/>
      <c r="I38" s="82"/>
      <c r="J38" s="92"/>
      <c r="K38" s="77" t="s">
        <v>6703</v>
      </c>
      <c r="L38" s="93"/>
      <c r="M38" s="87"/>
      <c r="N38" s="87"/>
      <c r="O38" s="88"/>
      <c r="P38" s="89"/>
      <c r="Q38" s="89"/>
      <c r="R38" s="75"/>
      <c r="S38" s="75"/>
      <c r="T38" s="75"/>
      <c r="U38" s="75"/>
      <c r="V38" s="52"/>
      <c r="W38" s="52"/>
      <c r="X38" s="52"/>
      <c r="Y38" s="52"/>
      <c r="Z38" s="51"/>
      <c r="AA38" s="83"/>
      <c r="AB38" s="83"/>
      <c r="AC38" s="84"/>
      <c r="AD38" s="68" t="s">
        <v>4049</v>
      </c>
      <c r="AE38" s="68">
        <v>700</v>
      </c>
      <c r="AF38" s="68">
        <v>2791</v>
      </c>
      <c r="AG38" s="68">
        <v>738</v>
      </c>
      <c r="AH38" s="68">
        <v>907</v>
      </c>
      <c r="AI38" s="68">
        <v>-21600</v>
      </c>
      <c r="AJ38" s="68" t="s">
        <v>4471</v>
      </c>
      <c r="AK38" s="68" t="s">
        <v>4844</v>
      </c>
      <c r="AL38" s="72" t="s">
        <v>5068</v>
      </c>
      <c r="AM38" s="68" t="s">
        <v>732</v>
      </c>
      <c r="AN38" s="70">
        <v>41294.820625</v>
      </c>
      <c r="AO38" s="72" t="s">
        <v>5333</v>
      </c>
      <c r="AP38" s="68" t="b">
        <v>1</v>
      </c>
      <c r="AQ38" s="68" t="b">
        <v>0</v>
      </c>
      <c r="AR38" s="68" t="b">
        <v>1</v>
      </c>
      <c r="AS38" s="68" t="s">
        <v>779</v>
      </c>
      <c r="AT38" s="68">
        <v>19</v>
      </c>
      <c r="AU38" s="72" t="s">
        <v>784</v>
      </c>
      <c r="AV38" s="68" t="b">
        <v>0</v>
      </c>
      <c r="AW38" s="68" t="s">
        <v>876</v>
      </c>
      <c r="AX38" s="72" t="s">
        <v>6265</v>
      </c>
      <c r="AY38" s="68" t="s">
        <v>65</v>
      </c>
      <c r="AZ38" s="2"/>
      <c r="BA38" s="3"/>
      <c r="BB38" s="3"/>
      <c r="BC38" s="3"/>
      <c r="BD38" s="3"/>
    </row>
    <row r="39" spans="1:56" x14ac:dyDescent="0.25">
      <c r="A39" s="66" t="s">
        <v>1139</v>
      </c>
      <c r="B39" s="78"/>
      <c r="C39" s="78"/>
      <c r="D39" s="79"/>
      <c r="E39" s="90"/>
      <c r="F39" s="76" t="s">
        <v>5835</v>
      </c>
      <c r="G39" s="91"/>
      <c r="H39" s="77"/>
      <c r="I39" s="82"/>
      <c r="J39" s="92"/>
      <c r="K39" s="77" t="s">
        <v>6704</v>
      </c>
      <c r="L39" s="93"/>
      <c r="M39" s="87"/>
      <c r="N39" s="87"/>
      <c r="O39" s="88"/>
      <c r="P39" s="89"/>
      <c r="Q39" s="89"/>
      <c r="R39" s="75"/>
      <c r="S39" s="75"/>
      <c r="T39" s="75"/>
      <c r="U39" s="75"/>
      <c r="V39" s="52"/>
      <c r="W39" s="52"/>
      <c r="X39" s="52"/>
      <c r="Y39" s="52"/>
      <c r="Z39" s="51"/>
      <c r="AA39" s="83"/>
      <c r="AB39" s="83"/>
      <c r="AC39" s="84"/>
      <c r="AD39" s="68" t="s">
        <v>4050</v>
      </c>
      <c r="AE39" s="68">
        <v>945</v>
      </c>
      <c r="AF39" s="68">
        <v>485</v>
      </c>
      <c r="AG39" s="68">
        <v>3134</v>
      </c>
      <c r="AH39" s="68">
        <v>603</v>
      </c>
      <c r="AI39" s="68">
        <v>-21600</v>
      </c>
      <c r="AJ39" s="68" t="s">
        <v>4472</v>
      </c>
      <c r="AK39" s="68" t="s">
        <v>4845</v>
      </c>
      <c r="AL39" s="68"/>
      <c r="AM39" s="68" t="s">
        <v>732</v>
      </c>
      <c r="AN39" s="70">
        <v>41105.771180555559</v>
      </c>
      <c r="AO39" s="72" t="s">
        <v>5334</v>
      </c>
      <c r="AP39" s="68" t="b">
        <v>0</v>
      </c>
      <c r="AQ39" s="68" t="b">
        <v>0</v>
      </c>
      <c r="AR39" s="68" t="b">
        <v>1</v>
      </c>
      <c r="AS39" s="68" t="s">
        <v>779</v>
      </c>
      <c r="AT39" s="68">
        <v>2</v>
      </c>
      <c r="AU39" s="72" t="s">
        <v>5662</v>
      </c>
      <c r="AV39" s="68" t="b">
        <v>0</v>
      </c>
      <c r="AW39" s="68" t="s">
        <v>876</v>
      </c>
      <c r="AX39" s="72" t="s">
        <v>6266</v>
      </c>
      <c r="AY39" s="68" t="s">
        <v>66</v>
      </c>
      <c r="AZ39" s="2"/>
      <c r="BA39" s="3"/>
      <c r="BB39" s="3"/>
      <c r="BC39" s="3"/>
      <c r="BD39" s="3"/>
    </row>
    <row r="40" spans="1:56" x14ac:dyDescent="0.25">
      <c r="A40" s="66" t="s">
        <v>1017</v>
      </c>
      <c r="B40" s="78"/>
      <c r="C40" s="78"/>
      <c r="D40" s="79"/>
      <c r="E40" s="90"/>
      <c r="F40" s="76" t="s">
        <v>5836</v>
      </c>
      <c r="G40" s="91"/>
      <c r="H40" s="77"/>
      <c r="I40" s="82"/>
      <c r="J40" s="92"/>
      <c r="K40" s="77" t="s">
        <v>6705</v>
      </c>
      <c r="L40" s="93"/>
      <c r="M40" s="87"/>
      <c r="N40" s="87"/>
      <c r="O40" s="88"/>
      <c r="P40" s="89"/>
      <c r="Q40" s="89"/>
      <c r="R40" s="75"/>
      <c r="S40" s="75"/>
      <c r="T40" s="75"/>
      <c r="U40" s="75"/>
      <c r="V40" s="52"/>
      <c r="W40" s="52"/>
      <c r="X40" s="52"/>
      <c r="Y40" s="52"/>
      <c r="Z40" s="51"/>
      <c r="AA40" s="83"/>
      <c r="AB40" s="83"/>
      <c r="AC40" s="84"/>
      <c r="AD40" s="68" t="s">
        <v>4051</v>
      </c>
      <c r="AE40" s="68">
        <v>5649</v>
      </c>
      <c r="AF40" s="68">
        <v>5145</v>
      </c>
      <c r="AG40" s="68">
        <v>22666</v>
      </c>
      <c r="AH40" s="68">
        <v>23753</v>
      </c>
      <c r="AI40" s="68"/>
      <c r="AJ40" s="68"/>
      <c r="AK40" s="68"/>
      <c r="AL40" s="68"/>
      <c r="AM40" s="68"/>
      <c r="AN40" s="70">
        <v>41648.85665509259</v>
      </c>
      <c r="AO40" s="68"/>
      <c r="AP40" s="68" t="b">
        <v>1</v>
      </c>
      <c r="AQ40" s="68" t="b">
        <v>0</v>
      </c>
      <c r="AR40" s="68" t="b">
        <v>0</v>
      </c>
      <c r="AS40" s="68" t="s">
        <v>779</v>
      </c>
      <c r="AT40" s="68">
        <v>16</v>
      </c>
      <c r="AU40" s="72" t="s">
        <v>784</v>
      </c>
      <c r="AV40" s="68" t="b">
        <v>0</v>
      </c>
      <c r="AW40" s="68" t="s">
        <v>876</v>
      </c>
      <c r="AX40" s="72" t="s">
        <v>6267</v>
      </c>
      <c r="AY40" s="68" t="s">
        <v>66</v>
      </c>
      <c r="AZ40" s="2"/>
      <c r="BA40" s="3"/>
      <c r="BB40" s="3"/>
      <c r="BC40" s="3"/>
      <c r="BD40" s="3"/>
    </row>
    <row r="41" spans="1:56" x14ac:dyDescent="0.25">
      <c r="A41" s="66" t="s">
        <v>1018</v>
      </c>
      <c r="B41" s="78"/>
      <c r="C41" s="78"/>
      <c r="D41" s="79"/>
      <c r="E41" s="90"/>
      <c r="F41" s="76" t="s">
        <v>5837</v>
      </c>
      <c r="G41" s="91"/>
      <c r="H41" s="77"/>
      <c r="I41" s="82"/>
      <c r="J41" s="92"/>
      <c r="K41" s="77" t="s">
        <v>6706</v>
      </c>
      <c r="L41" s="93"/>
      <c r="M41" s="87"/>
      <c r="N41" s="87"/>
      <c r="O41" s="88"/>
      <c r="P41" s="89"/>
      <c r="Q41" s="89"/>
      <c r="R41" s="75"/>
      <c r="S41" s="75"/>
      <c r="T41" s="75"/>
      <c r="U41" s="75"/>
      <c r="V41" s="52"/>
      <c r="W41" s="52"/>
      <c r="X41" s="52"/>
      <c r="Y41" s="52"/>
      <c r="Z41" s="51"/>
      <c r="AA41" s="83"/>
      <c r="AB41" s="83"/>
      <c r="AC41" s="84"/>
      <c r="AD41" s="68" t="s">
        <v>4052</v>
      </c>
      <c r="AE41" s="68">
        <v>2374</v>
      </c>
      <c r="AF41" s="68">
        <v>1611</v>
      </c>
      <c r="AG41" s="68">
        <v>22902</v>
      </c>
      <c r="AH41" s="68">
        <v>23732</v>
      </c>
      <c r="AI41" s="68">
        <v>-18000</v>
      </c>
      <c r="AJ41" s="68" t="s">
        <v>4473</v>
      </c>
      <c r="AK41" s="68"/>
      <c r="AL41" s="68"/>
      <c r="AM41" s="68" t="s">
        <v>733</v>
      </c>
      <c r="AN41" s="70">
        <v>41752.143460648149</v>
      </c>
      <c r="AO41" s="68"/>
      <c r="AP41" s="68" t="b">
        <v>1</v>
      </c>
      <c r="AQ41" s="68" t="b">
        <v>0</v>
      </c>
      <c r="AR41" s="68" t="b">
        <v>0</v>
      </c>
      <c r="AS41" s="68" t="s">
        <v>779</v>
      </c>
      <c r="AT41" s="68">
        <v>8</v>
      </c>
      <c r="AU41" s="72" t="s">
        <v>784</v>
      </c>
      <c r="AV41" s="68" t="b">
        <v>0</v>
      </c>
      <c r="AW41" s="68" t="s">
        <v>876</v>
      </c>
      <c r="AX41" s="72" t="s">
        <v>6268</v>
      </c>
      <c r="AY41" s="68" t="s">
        <v>66</v>
      </c>
      <c r="AZ41" s="2"/>
      <c r="BA41" s="3"/>
      <c r="BB41" s="3"/>
      <c r="BC41" s="3"/>
      <c r="BD41" s="3"/>
    </row>
    <row r="42" spans="1:56" x14ac:dyDescent="0.25">
      <c r="A42" s="66" t="s">
        <v>1019</v>
      </c>
      <c r="B42" s="78"/>
      <c r="C42" s="78"/>
      <c r="D42" s="79"/>
      <c r="E42" s="90"/>
      <c r="F42" s="76" t="s">
        <v>5838</v>
      </c>
      <c r="G42" s="91"/>
      <c r="H42" s="77"/>
      <c r="I42" s="82"/>
      <c r="J42" s="92"/>
      <c r="K42" s="77" t="s">
        <v>6707</v>
      </c>
      <c r="L42" s="93"/>
      <c r="M42" s="87"/>
      <c r="N42" s="87"/>
      <c r="O42" s="88"/>
      <c r="P42" s="89"/>
      <c r="Q42" s="89"/>
      <c r="R42" s="75"/>
      <c r="S42" s="75"/>
      <c r="T42" s="75"/>
      <c r="U42" s="75"/>
      <c r="V42" s="52"/>
      <c r="W42" s="52"/>
      <c r="X42" s="52"/>
      <c r="Y42" s="52"/>
      <c r="Z42" s="51"/>
      <c r="AA42" s="83"/>
      <c r="AB42" s="83"/>
      <c r="AC42" s="84"/>
      <c r="AD42" s="68" t="s">
        <v>4053</v>
      </c>
      <c r="AE42" s="68">
        <v>316</v>
      </c>
      <c r="AF42" s="68">
        <v>150</v>
      </c>
      <c r="AG42" s="68">
        <v>554</v>
      </c>
      <c r="AH42" s="68">
        <v>739</v>
      </c>
      <c r="AI42" s="68"/>
      <c r="AJ42" s="68"/>
      <c r="AK42" s="68"/>
      <c r="AL42" s="68"/>
      <c r="AM42" s="68"/>
      <c r="AN42" s="70">
        <v>42216.558530092596</v>
      </c>
      <c r="AO42" s="72" t="s">
        <v>5335</v>
      </c>
      <c r="AP42" s="68" t="b">
        <v>1</v>
      </c>
      <c r="AQ42" s="68" t="b">
        <v>0</v>
      </c>
      <c r="AR42" s="68" t="b">
        <v>0</v>
      </c>
      <c r="AS42" s="68" t="s">
        <v>779</v>
      </c>
      <c r="AT42" s="68">
        <v>1</v>
      </c>
      <c r="AU42" s="72" t="s">
        <v>784</v>
      </c>
      <c r="AV42" s="68" t="b">
        <v>0</v>
      </c>
      <c r="AW42" s="68" t="s">
        <v>876</v>
      </c>
      <c r="AX42" s="72" t="s">
        <v>6269</v>
      </c>
      <c r="AY42" s="68" t="s">
        <v>66</v>
      </c>
      <c r="AZ42" s="2"/>
      <c r="BA42" s="3"/>
      <c r="BB42" s="3"/>
      <c r="BC42" s="3"/>
      <c r="BD42" s="3"/>
    </row>
    <row r="43" spans="1:56" x14ac:dyDescent="0.25">
      <c r="A43" s="66" t="s">
        <v>1020</v>
      </c>
      <c r="B43" s="78"/>
      <c r="C43" s="78"/>
      <c r="D43" s="79"/>
      <c r="E43" s="90"/>
      <c r="F43" s="76" t="s">
        <v>5839</v>
      </c>
      <c r="G43" s="91"/>
      <c r="H43" s="77"/>
      <c r="I43" s="82"/>
      <c r="J43" s="92"/>
      <c r="K43" s="77" t="s">
        <v>6708</v>
      </c>
      <c r="L43" s="93"/>
      <c r="M43" s="87"/>
      <c r="N43" s="87"/>
      <c r="O43" s="88"/>
      <c r="P43" s="89"/>
      <c r="Q43" s="89"/>
      <c r="R43" s="75"/>
      <c r="S43" s="75"/>
      <c r="T43" s="75"/>
      <c r="U43" s="75"/>
      <c r="V43" s="52"/>
      <c r="W43" s="52"/>
      <c r="X43" s="52"/>
      <c r="Y43" s="52"/>
      <c r="Z43" s="51"/>
      <c r="AA43" s="83"/>
      <c r="AB43" s="83"/>
      <c r="AC43" s="84"/>
      <c r="AD43" s="68" t="s">
        <v>4054</v>
      </c>
      <c r="AE43" s="68">
        <v>40</v>
      </c>
      <c r="AF43" s="68">
        <v>37</v>
      </c>
      <c r="AG43" s="68">
        <v>79720</v>
      </c>
      <c r="AH43" s="68">
        <v>0</v>
      </c>
      <c r="AI43" s="68"/>
      <c r="AJ43" s="68" t="s">
        <v>4474</v>
      </c>
      <c r="AK43" s="68"/>
      <c r="AL43" s="68"/>
      <c r="AM43" s="68"/>
      <c r="AN43" s="70">
        <v>42099.037303240744</v>
      </c>
      <c r="AO43" s="72" t="s">
        <v>5336</v>
      </c>
      <c r="AP43" s="68" t="b">
        <v>1</v>
      </c>
      <c r="AQ43" s="68" t="b">
        <v>0</v>
      </c>
      <c r="AR43" s="68" t="b">
        <v>0</v>
      </c>
      <c r="AS43" s="68" t="s">
        <v>5641</v>
      </c>
      <c r="AT43" s="68">
        <v>21</v>
      </c>
      <c r="AU43" s="72" t="s">
        <v>784</v>
      </c>
      <c r="AV43" s="68" t="b">
        <v>0</v>
      </c>
      <c r="AW43" s="68" t="s">
        <v>876</v>
      </c>
      <c r="AX43" s="72" t="s">
        <v>6270</v>
      </c>
      <c r="AY43" s="68" t="s">
        <v>66</v>
      </c>
      <c r="AZ43" s="2"/>
      <c r="BA43" s="3"/>
      <c r="BB43" s="3"/>
      <c r="BC43" s="3"/>
      <c r="BD43" s="3"/>
    </row>
    <row r="44" spans="1:56" x14ac:dyDescent="0.25">
      <c r="A44" s="66" t="s">
        <v>1021</v>
      </c>
      <c r="B44" s="78"/>
      <c r="C44" s="78"/>
      <c r="D44" s="79"/>
      <c r="E44" s="90"/>
      <c r="F44" s="76" t="s">
        <v>5840</v>
      </c>
      <c r="G44" s="91"/>
      <c r="H44" s="77"/>
      <c r="I44" s="82"/>
      <c r="J44" s="92"/>
      <c r="K44" s="77" t="s">
        <v>6709</v>
      </c>
      <c r="L44" s="93"/>
      <c r="M44" s="87"/>
      <c r="N44" s="87"/>
      <c r="O44" s="88"/>
      <c r="P44" s="89"/>
      <c r="Q44" s="89"/>
      <c r="R44" s="75"/>
      <c r="S44" s="75"/>
      <c r="T44" s="75"/>
      <c r="U44" s="75"/>
      <c r="V44" s="52"/>
      <c r="W44" s="52"/>
      <c r="X44" s="52"/>
      <c r="Y44" s="52"/>
      <c r="Z44" s="51"/>
      <c r="AA44" s="83"/>
      <c r="AB44" s="83"/>
      <c r="AC44" s="84"/>
      <c r="AD44" s="68" t="s">
        <v>4055</v>
      </c>
      <c r="AE44" s="68">
        <v>40</v>
      </c>
      <c r="AF44" s="68">
        <v>64</v>
      </c>
      <c r="AG44" s="68">
        <v>71072</v>
      </c>
      <c r="AH44" s="68">
        <v>0</v>
      </c>
      <c r="AI44" s="68"/>
      <c r="AJ44" s="68" t="s">
        <v>4475</v>
      </c>
      <c r="AK44" s="68"/>
      <c r="AL44" s="68"/>
      <c r="AM44" s="68"/>
      <c r="AN44" s="70">
        <v>42099.0387962963</v>
      </c>
      <c r="AO44" s="72" t="s">
        <v>5337</v>
      </c>
      <c r="AP44" s="68" t="b">
        <v>1</v>
      </c>
      <c r="AQ44" s="68" t="b">
        <v>0</v>
      </c>
      <c r="AR44" s="68" t="b">
        <v>0</v>
      </c>
      <c r="AS44" s="68" t="s">
        <v>5641</v>
      </c>
      <c r="AT44" s="68">
        <v>25</v>
      </c>
      <c r="AU44" s="72" t="s">
        <v>784</v>
      </c>
      <c r="AV44" s="68" t="b">
        <v>0</v>
      </c>
      <c r="AW44" s="68" t="s">
        <v>876</v>
      </c>
      <c r="AX44" s="72" t="s">
        <v>6271</v>
      </c>
      <c r="AY44" s="68" t="s">
        <v>66</v>
      </c>
      <c r="AZ44" s="2"/>
      <c r="BA44" s="3"/>
      <c r="BB44" s="3"/>
      <c r="BC44" s="3"/>
      <c r="BD44" s="3"/>
    </row>
    <row r="45" spans="1:56" x14ac:dyDescent="0.25">
      <c r="A45" s="66" t="s">
        <v>1022</v>
      </c>
      <c r="B45" s="78"/>
      <c r="C45" s="78"/>
      <c r="D45" s="79"/>
      <c r="E45" s="90"/>
      <c r="F45" s="76" t="s">
        <v>5841</v>
      </c>
      <c r="G45" s="91"/>
      <c r="H45" s="77"/>
      <c r="I45" s="82"/>
      <c r="J45" s="92"/>
      <c r="K45" s="77" t="s">
        <v>6710</v>
      </c>
      <c r="L45" s="93"/>
      <c r="M45" s="87"/>
      <c r="N45" s="87"/>
      <c r="O45" s="88"/>
      <c r="P45" s="89"/>
      <c r="Q45" s="89"/>
      <c r="R45" s="75"/>
      <c r="S45" s="75"/>
      <c r="T45" s="75"/>
      <c r="U45" s="75"/>
      <c r="V45" s="52"/>
      <c r="W45" s="52"/>
      <c r="X45" s="52"/>
      <c r="Y45" s="52"/>
      <c r="Z45" s="51"/>
      <c r="AA45" s="83"/>
      <c r="AB45" s="83"/>
      <c r="AC45" s="84"/>
      <c r="AD45" s="68" t="s">
        <v>4056</v>
      </c>
      <c r="AE45" s="68">
        <v>24</v>
      </c>
      <c r="AF45" s="68">
        <v>23</v>
      </c>
      <c r="AG45" s="68">
        <v>178</v>
      </c>
      <c r="AH45" s="68">
        <v>0</v>
      </c>
      <c r="AI45" s="68"/>
      <c r="AJ45" s="68" t="s">
        <v>4476</v>
      </c>
      <c r="AK45" s="68"/>
      <c r="AL45" s="68"/>
      <c r="AM45" s="68"/>
      <c r="AN45" s="70">
        <v>41674.830497685187</v>
      </c>
      <c r="AO45" s="68"/>
      <c r="AP45" s="68" t="b">
        <v>1</v>
      </c>
      <c r="AQ45" s="68" t="b">
        <v>0</v>
      </c>
      <c r="AR45" s="68" t="b">
        <v>1</v>
      </c>
      <c r="AS45" s="68" t="s">
        <v>779</v>
      </c>
      <c r="AT45" s="68">
        <v>0</v>
      </c>
      <c r="AU45" s="72" t="s">
        <v>784</v>
      </c>
      <c r="AV45" s="68" t="b">
        <v>0</v>
      </c>
      <c r="AW45" s="68" t="s">
        <v>876</v>
      </c>
      <c r="AX45" s="72" t="s">
        <v>6272</v>
      </c>
      <c r="AY45" s="68" t="s">
        <v>66</v>
      </c>
      <c r="AZ45" s="2"/>
      <c r="BA45" s="3"/>
      <c r="BB45" s="3"/>
      <c r="BC45" s="3"/>
      <c r="BD45" s="3"/>
    </row>
    <row r="46" spans="1:56" x14ac:dyDescent="0.25">
      <c r="A46" s="66" t="s">
        <v>1023</v>
      </c>
      <c r="B46" s="78"/>
      <c r="C46" s="78"/>
      <c r="D46" s="79"/>
      <c r="E46" s="90"/>
      <c r="F46" s="76" t="s">
        <v>5842</v>
      </c>
      <c r="G46" s="91"/>
      <c r="H46" s="77"/>
      <c r="I46" s="82"/>
      <c r="J46" s="92"/>
      <c r="K46" s="77" t="s">
        <v>6711</v>
      </c>
      <c r="L46" s="93"/>
      <c r="M46" s="87"/>
      <c r="N46" s="87"/>
      <c r="O46" s="88"/>
      <c r="P46" s="89"/>
      <c r="Q46" s="89"/>
      <c r="R46" s="75"/>
      <c r="S46" s="75"/>
      <c r="T46" s="75"/>
      <c r="U46" s="75"/>
      <c r="V46" s="52"/>
      <c r="W46" s="52"/>
      <c r="X46" s="52"/>
      <c r="Y46" s="52"/>
      <c r="Z46" s="51"/>
      <c r="AA46" s="83"/>
      <c r="AB46" s="83"/>
      <c r="AC46" s="84"/>
      <c r="AD46" s="68" t="s">
        <v>4057</v>
      </c>
      <c r="AE46" s="68">
        <v>40</v>
      </c>
      <c r="AF46" s="68">
        <v>73</v>
      </c>
      <c r="AG46" s="68">
        <v>91779</v>
      </c>
      <c r="AH46" s="68">
        <v>0</v>
      </c>
      <c r="AI46" s="68"/>
      <c r="AJ46" s="68" t="s">
        <v>4477</v>
      </c>
      <c r="AK46" s="68"/>
      <c r="AL46" s="68"/>
      <c r="AM46" s="68"/>
      <c r="AN46" s="70">
        <v>42100.140162037038</v>
      </c>
      <c r="AO46" s="72" t="s">
        <v>5338</v>
      </c>
      <c r="AP46" s="68" t="b">
        <v>1</v>
      </c>
      <c r="AQ46" s="68" t="b">
        <v>0</v>
      </c>
      <c r="AR46" s="68" t="b">
        <v>0</v>
      </c>
      <c r="AS46" s="68" t="s">
        <v>5641</v>
      </c>
      <c r="AT46" s="68">
        <v>36</v>
      </c>
      <c r="AU46" s="72" t="s">
        <v>784</v>
      </c>
      <c r="AV46" s="68" t="b">
        <v>0</v>
      </c>
      <c r="AW46" s="68" t="s">
        <v>876</v>
      </c>
      <c r="AX46" s="72" t="s">
        <v>6273</v>
      </c>
      <c r="AY46" s="68" t="s">
        <v>66</v>
      </c>
      <c r="AZ46" s="2"/>
      <c r="BA46" s="3"/>
      <c r="BB46" s="3"/>
      <c r="BC46" s="3"/>
      <c r="BD46" s="3"/>
    </row>
    <row r="47" spans="1:56" x14ac:dyDescent="0.25">
      <c r="A47" s="66" t="s">
        <v>1024</v>
      </c>
      <c r="B47" s="78"/>
      <c r="C47" s="78"/>
      <c r="D47" s="79"/>
      <c r="E47" s="90"/>
      <c r="F47" s="76" t="s">
        <v>5843</v>
      </c>
      <c r="G47" s="91"/>
      <c r="H47" s="77"/>
      <c r="I47" s="82"/>
      <c r="J47" s="92"/>
      <c r="K47" s="77" t="s">
        <v>6712</v>
      </c>
      <c r="L47" s="93"/>
      <c r="M47" s="87"/>
      <c r="N47" s="87"/>
      <c r="O47" s="88"/>
      <c r="P47" s="89"/>
      <c r="Q47" s="89"/>
      <c r="R47" s="75"/>
      <c r="S47" s="75"/>
      <c r="T47" s="75"/>
      <c r="U47" s="75"/>
      <c r="V47" s="52"/>
      <c r="W47" s="52"/>
      <c r="X47" s="52"/>
      <c r="Y47" s="52"/>
      <c r="Z47" s="51"/>
      <c r="AA47" s="83"/>
      <c r="AB47" s="83"/>
      <c r="AC47" s="84"/>
      <c r="AD47" s="68" t="s">
        <v>4058</v>
      </c>
      <c r="AE47" s="68">
        <v>797</v>
      </c>
      <c r="AF47" s="68">
        <v>5009</v>
      </c>
      <c r="AG47" s="68">
        <v>19467</v>
      </c>
      <c r="AH47" s="68">
        <v>4710</v>
      </c>
      <c r="AI47" s="68">
        <v>-21600</v>
      </c>
      <c r="AJ47" s="68" t="s">
        <v>4478</v>
      </c>
      <c r="AK47" s="68" t="s">
        <v>4844</v>
      </c>
      <c r="AL47" s="72" t="s">
        <v>5069</v>
      </c>
      <c r="AM47" s="68" t="s">
        <v>732</v>
      </c>
      <c r="AN47" s="70">
        <v>41027.97016203704</v>
      </c>
      <c r="AO47" s="72" t="s">
        <v>5339</v>
      </c>
      <c r="AP47" s="68" t="b">
        <v>0</v>
      </c>
      <c r="AQ47" s="68" t="b">
        <v>0</v>
      </c>
      <c r="AR47" s="68" t="b">
        <v>1</v>
      </c>
      <c r="AS47" s="68" t="s">
        <v>779</v>
      </c>
      <c r="AT47" s="68">
        <v>39</v>
      </c>
      <c r="AU47" s="72" t="s">
        <v>798</v>
      </c>
      <c r="AV47" s="68" t="b">
        <v>0</v>
      </c>
      <c r="AW47" s="68" t="s">
        <v>876</v>
      </c>
      <c r="AX47" s="72" t="s">
        <v>6274</v>
      </c>
      <c r="AY47" s="68" t="s">
        <v>66</v>
      </c>
      <c r="AZ47" s="2"/>
      <c r="BA47" s="3"/>
      <c r="BB47" s="3"/>
      <c r="BC47" s="3"/>
      <c r="BD47" s="3"/>
    </row>
    <row r="48" spans="1:56" x14ac:dyDescent="0.25">
      <c r="A48" s="66" t="s">
        <v>1025</v>
      </c>
      <c r="B48" s="78"/>
      <c r="C48" s="78"/>
      <c r="D48" s="79"/>
      <c r="E48" s="90"/>
      <c r="F48" s="76" t="s">
        <v>5844</v>
      </c>
      <c r="G48" s="91"/>
      <c r="H48" s="77"/>
      <c r="I48" s="82"/>
      <c r="J48" s="92"/>
      <c r="K48" s="77" t="s">
        <v>6713</v>
      </c>
      <c r="L48" s="93"/>
      <c r="M48" s="87"/>
      <c r="N48" s="87"/>
      <c r="O48" s="88"/>
      <c r="P48" s="89"/>
      <c r="Q48" s="89"/>
      <c r="R48" s="75"/>
      <c r="S48" s="75"/>
      <c r="T48" s="75"/>
      <c r="U48" s="75"/>
      <c r="V48" s="52"/>
      <c r="W48" s="52"/>
      <c r="X48" s="52"/>
      <c r="Y48" s="52"/>
      <c r="Z48" s="51"/>
      <c r="AA48" s="83"/>
      <c r="AB48" s="83"/>
      <c r="AC48" s="84"/>
      <c r="AD48" s="68" t="s">
        <v>4059</v>
      </c>
      <c r="AE48" s="68">
        <v>118</v>
      </c>
      <c r="AF48" s="68">
        <v>35</v>
      </c>
      <c r="AG48" s="68">
        <v>18</v>
      </c>
      <c r="AH48" s="68">
        <v>22</v>
      </c>
      <c r="AI48" s="68"/>
      <c r="AJ48" s="68" t="s">
        <v>4479</v>
      </c>
      <c r="AK48" s="68" t="s">
        <v>4846</v>
      </c>
      <c r="AL48" s="72" t="s">
        <v>5070</v>
      </c>
      <c r="AM48" s="68"/>
      <c r="AN48" s="70">
        <v>42384.251608796294</v>
      </c>
      <c r="AO48" s="72" t="s">
        <v>5340</v>
      </c>
      <c r="AP48" s="68" t="b">
        <v>1</v>
      </c>
      <c r="AQ48" s="68" t="b">
        <v>0</v>
      </c>
      <c r="AR48" s="68" t="b">
        <v>0</v>
      </c>
      <c r="AS48" s="68" t="s">
        <v>779</v>
      </c>
      <c r="AT48" s="68">
        <v>2</v>
      </c>
      <c r="AU48" s="68"/>
      <c r="AV48" s="68" t="b">
        <v>0</v>
      </c>
      <c r="AW48" s="68" t="s">
        <v>876</v>
      </c>
      <c r="AX48" s="72" t="s">
        <v>6275</v>
      </c>
      <c r="AY48" s="68" t="s">
        <v>66</v>
      </c>
      <c r="AZ48" s="2"/>
      <c r="BA48" s="3"/>
      <c r="BB48" s="3"/>
      <c r="BC48" s="3"/>
      <c r="BD48" s="3"/>
    </row>
    <row r="49" spans="1:56" x14ac:dyDescent="0.25">
      <c r="A49" s="66" t="s">
        <v>1350</v>
      </c>
      <c r="B49" s="78"/>
      <c r="C49" s="78"/>
      <c r="D49" s="79"/>
      <c r="E49" s="90"/>
      <c r="F49" s="76" t="s">
        <v>5845</v>
      </c>
      <c r="G49" s="91"/>
      <c r="H49" s="77"/>
      <c r="I49" s="82"/>
      <c r="J49" s="92"/>
      <c r="K49" s="77" t="s">
        <v>6714</v>
      </c>
      <c r="L49" s="93"/>
      <c r="M49" s="87"/>
      <c r="N49" s="87"/>
      <c r="O49" s="88"/>
      <c r="P49" s="89"/>
      <c r="Q49" s="89"/>
      <c r="R49" s="75"/>
      <c r="S49" s="75"/>
      <c r="T49" s="75"/>
      <c r="U49" s="75"/>
      <c r="V49" s="52"/>
      <c r="W49" s="52"/>
      <c r="X49" s="52"/>
      <c r="Y49" s="52"/>
      <c r="Z49" s="51"/>
      <c r="AA49" s="83"/>
      <c r="AB49" s="83"/>
      <c r="AC49" s="84"/>
      <c r="AD49" s="68" t="s">
        <v>4060</v>
      </c>
      <c r="AE49" s="68">
        <v>185</v>
      </c>
      <c r="AF49" s="68">
        <v>14690</v>
      </c>
      <c r="AG49" s="68">
        <v>896</v>
      </c>
      <c r="AH49" s="68">
        <v>199</v>
      </c>
      <c r="AI49" s="68">
        <v>-21600</v>
      </c>
      <c r="AJ49" s="68" t="s">
        <v>4480</v>
      </c>
      <c r="AK49" s="68" t="s">
        <v>4847</v>
      </c>
      <c r="AL49" s="72" t="s">
        <v>5071</v>
      </c>
      <c r="AM49" s="68" t="s">
        <v>732</v>
      </c>
      <c r="AN49" s="70">
        <v>39877.927141203705</v>
      </c>
      <c r="AO49" s="72" t="s">
        <v>5341</v>
      </c>
      <c r="AP49" s="68" t="b">
        <v>0</v>
      </c>
      <c r="AQ49" s="68" t="b">
        <v>0</v>
      </c>
      <c r="AR49" s="68" t="b">
        <v>1</v>
      </c>
      <c r="AS49" s="68" t="s">
        <v>779</v>
      </c>
      <c r="AT49" s="68">
        <v>260</v>
      </c>
      <c r="AU49" s="72" t="s">
        <v>787</v>
      </c>
      <c r="AV49" s="68" t="b">
        <v>0</v>
      </c>
      <c r="AW49" s="68" t="s">
        <v>876</v>
      </c>
      <c r="AX49" s="72" t="s">
        <v>6276</v>
      </c>
      <c r="AY49" s="68" t="s">
        <v>65</v>
      </c>
      <c r="AZ49" s="2"/>
      <c r="BA49" s="3"/>
      <c r="BB49" s="3"/>
      <c r="BC49" s="3"/>
      <c r="BD49" s="3"/>
    </row>
    <row r="50" spans="1:56" x14ac:dyDescent="0.25">
      <c r="A50" s="66" t="s">
        <v>1351</v>
      </c>
      <c r="B50" s="78"/>
      <c r="C50" s="78"/>
      <c r="D50" s="79"/>
      <c r="E50" s="90"/>
      <c r="F50" s="76" t="s">
        <v>5846</v>
      </c>
      <c r="G50" s="91"/>
      <c r="H50" s="77"/>
      <c r="I50" s="82"/>
      <c r="J50" s="92"/>
      <c r="K50" s="77" t="s">
        <v>6715</v>
      </c>
      <c r="L50" s="93"/>
      <c r="M50" s="87"/>
      <c r="N50" s="87"/>
      <c r="O50" s="88"/>
      <c r="P50" s="89"/>
      <c r="Q50" s="89"/>
      <c r="R50" s="75"/>
      <c r="S50" s="75"/>
      <c r="T50" s="75"/>
      <c r="U50" s="75"/>
      <c r="V50" s="52"/>
      <c r="W50" s="52"/>
      <c r="X50" s="52"/>
      <c r="Y50" s="52"/>
      <c r="Z50" s="51"/>
      <c r="AA50" s="83"/>
      <c r="AB50" s="83"/>
      <c r="AC50" s="84"/>
      <c r="AD50" s="68" t="s">
        <v>4061</v>
      </c>
      <c r="AE50" s="68">
        <v>604</v>
      </c>
      <c r="AF50" s="68">
        <v>2965376</v>
      </c>
      <c r="AG50" s="68">
        <v>11627</v>
      </c>
      <c r="AH50" s="68">
        <v>57</v>
      </c>
      <c r="AI50" s="68">
        <v>-18000</v>
      </c>
      <c r="AJ50" s="68" t="s">
        <v>4481</v>
      </c>
      <c r="AK50" s="68" t="s">
        <v>4848</v>
      </c>
      <c r="AL50" s="72" t="s">
        <v>5072</v>
      </c>
      <c r="AM50" s="68" t="s">
        <v>733</v>
      </c>
      <c r="AN50" s="70">
        <v>39548.740659722222</v>
      </c>
      <c r="AO50" s="68"/>
      <c r="AP50" s="68" t="b">
        <v>0</v>
      </c>
      <c r="AQ50" s="68" t="b">
        <v>0</v>
      </c>
      <c r="AR50" s="68" t="b">
        <v>1</v>
      </c>
      <c r="AS50" s="68" t="s">
        <v>779</v>
      </c>
      <c r="AT50" s="68">
        <v>24741</v>
      </c>
      <c r="AU50" s="72" t="s">
        <v>808</v>
      </c>
      <c r="AV50" s="68" t="b">
        <v>1</v>
      </c>
      <c r="AW50" s="68" t="s">
        <v>876</v>
      </c>
      <c r="AX50" s="72" t="s">
        <v>6277</v>
      </c>
      <c r="AY50" s="68" t="s">
        <v>65</v>
      </c>
      <c r="AZ50" s="2"/>
      <c r="BA50" s="3"/>
      <c r="BB50" s="3"/>
      <c r="BC50" s="3"/>
      <c r="BD50" s="3"/>
    </row>
    <row r="51" spans="1:56" x14ac:dyDescent="0.25">
      <c r="A51" s="66" t="s">
        <v>1352</v>
      </c>
      <c r="B51" s="78"/>
      <c r="C51" s="78"/>
      <c r="D51" s="79"/>
      <c r="E51" s="90"/>
      <c r="F51" s="76" t="s">
        <v>5847</v>
      </c>
      <c r="G51" s="91"/>
      <c r="H51" s="77"/>
      <c r="I51" s="82"/>
      <c r="J51" s="92"/>
      <c r="K51" s="77" t="s">
        <v>6716</v>
      </c>
      <c r="L51" s="93"/>
      <c r="M51" s="87"/>
      <c r="N51" s="87"/>
      <c r="O51" s="88"/>
      <c r="P51" s="89"/>
      <c r="Q51" s="89"/>
      <c r="R51" s="75"/>
      <c r="S51" s="75"/>
      <c r="T51" s="75"/>
      <c r="U51" s="75"/>
      <c r="V51" s="52"/>
      <c r="W51" s="52"/>
      <c r="X51" s="52"/>
      <c r="Y51" s="52"/>
      <c r="Z51" s="51"/>
      <c r="AA51" s="83"/>
      <c r="AB51" s="83"/>
      <c r="AC51" s="84"/>
      <c r="AD51" s="68" t="s">
        <v>4062</v>
      </c>
      <c r="AE51" s="68">
        <v>3221</v>
      </c>
      <c r="AF51" s="68">
        <v>20598</v>
      </c>
      <c r="AG51" s="68">
        <v>13011</v>
      </c>
      <c r="AH51" s="68">
        <v>1732</v>
      </c>
      <c r="AI51" s="68">
        <v>-21600</v>
      </c>
      <c r="AJ51" s="68" t="s">
        <v>4482</v>
      </c>
      <c r="AK51" s="68" t="s">
        <v>654</v>
      </c>
      <c r="AL51" s="72" t="s">
        <v>5073</v>
      </c>
      <c r="AM51" s="68" t="s">
        <v>732</v>
      </c>
      <c r="AN51" s="70">
        <v>40401.791666666664</v>
      </c>
      <c r="AO51" s="72" t="s">
        <v>5342</v>
      </c>
      <c r="AP51" s="68" t="b">
        <v>0</v>
      </c>
      <c r="AQ51" s="68" t="b">
        <v>0</v>
      </c>
      <c r="AR51" s="68" t="b">
        <v>0</v>
      </c>
      <c r="AS51" s="68" t="s">
        <v>779</v>
      </c>
      <c r="AT51" s="68">
        <v>418</v>
      </c>
      <c r="AU51" s="72" t="s">
        <v>5663</v>
      </c>
      <c r="AV51" s="68" t="b">
        <v>0</v>
      </c>
      <c r="AW51" s="68" t="s">
        <v>876</v>
      </c>
      <c r="AX51" s="72" t="s">
        <v>6278</v>
      </c>
      <c r="AY51" s="68" t="s">
        <v>65</v>
      </c>
      <c r="AZ51" s="2"/>
      <c r="BA51" s="3"/>
      <c r="BB51" s="3"/>
      <c r="BC51" s="3"/>
      <c r="BD51" s="3"/>
    </row>
    <row r="52" spans="1:56" x14ac:dyDescent="0.25">
      <c r="A52" s="66" t="s">
        <v>1026</v>
      </c>
      <c r="B52" s="78"/>
      <c r="C52" s="78"/>
      <c r="D52" s="79"/>
      <c r="E52" s="90"/>
      <c r="F52" s="76" t="s">
        <v>5848</v>
      </c>
      <c r="G52" s="91"/>
      <c r="H52" s="77"/>
      <c r="I52" s="82"/>
      <c r="J52" s="92"/>
      <c r="K52" s="77" t="s">
        <v>6717</v>
      </c>
      <c r="L52" s="93"/>
      <c r="M52" s="87"/>
      <c r="N52" s="87"/>
      <c r="O52" s="88"/>
      <c r="P52" s="89"/>
      <c r="Q52" s="89"/>
      <c r="R52" s="75"/>
      <c r="S52" s="75"/>
      <c r="T52" s="75"/>
      <c r="U52" s="75"/>
      <c r="V52" s="52"/>
      <c r="W52" s="52"/>
      <c r="X52" s="52"/>
      <c r="Y52" s="52"/>
      <c r="Z52" s="51"/>
      <c r="AA52" s="83"/>
      <c r="AB52" s="83"/>
      <c r="AC52" s="84"/>
      <c r="AD52" s="68" t="s">
        <v>4063</v>
      </c>
      <c r="AE52" s="68">
        <v>389</v>
      </c>
      <c r="AF52" s="68">
        <v>34091</v>
      </c>
      <c r="AG52" s="68">
        <v>42495</v>
      </c>
      <c r="AH52" s="68">
        <v>599</v>
      </c>
      <c r="AI52" s="68">
        <v>-21600</v>
      </c>
      <c r="AJ52" s="68" t="s">
        <v>4483</v>
      </c>
      <c r="AK52" s="68" t="s">
        <v>4849</v>
      </c>
      <c r="AL52" s="72" t="s">
        <v>5074</v>
      </c>
      <c r="AM52" s="68" t="s">
        <v>732</v>
      </c>
      <c r="AN52" s="70">
        <v>39640.030162037037</v>
      </c>
      <c r="AO52" s="72" t="s">
        <v>5343</v>
      </c>
      <c r="AP52" s="68" t="b">
        <v>0</v>
      </c>
      <c r="AQ52" s="68" t="b">
        <v>0</v>
      </c>
      <c r="AR52" s="68" t="b">
        <v>0</v>
      </c>
      <c r="AS52" s="68" t="s">
        <v>779</v>
      </c>
      <c r="AT52" s="68">
        <v>523</v>
      </c>
      <c r="AU52" s="72" t="s">
        <v>5664</v>
      </c>
      <c r="AV52" s="68" t="b">
        <v>1</v>
      </c>
      <c r="AW52" s="68" t="s">
        <v>876</v>
      </c>
      <c r="AX52" s="72" t="s">
        <v>6279</v>
      </c>
      <c r="AY52" s="68" t="s">
        <v>66</v>
      </c>
      <c r="AZ52" s="2"/>
      <c r="BA52" s="3"/>
      <c r="BB52" s="3"/>
      <c r="BC52" s="3"/>
      <c r="BD52" s="3"/>
    </row>
    <row r="53" spans="1:56" x14ac:dyDescent="0.25">
      <c r="A53" s="66" t="s">
        <v>190</v>
      </c>
      <c r="B53" s="78"/>
      <c r="C53" s="78"/>
      <c r="D53" s="79"/>
      <c r="E53" s="90"/>
      <c r="F53" s="76" t="s">
        <v>817</v>
      </c>
      <c r="G53" s="91"/>
      <c r="H53" s="77"/>
      <c r="I53" s="82"/>
      <c r="J53" s="92"/>
      <c r="K53" s="77" t="s">
        <v>939</v>
      </c>
      <c r="L53" s="93"/>
      <c r="M53" s="87"/>
      <c r="N53" s="87"/>
      <c r="O53" s="88"/>
      <c r="P53" s="89"/>
      <c r="Q53" s="89"/>
      <c r="R53" s="75"/>
      <c r="S53" s="75"/>
      <c r="T53" s="75"/>
      <c r="U53" s="75"/>
      <c r="V53" s="52"/>
      <c r="W53" s="52"/>
      <c r="X53" s="52"/>
      <c r="Y53" s="52"/>
      <c r="Z53" s="51"/>
      <c r="AA53" s="83"/>
      <c r="AB53" s="83"/>
      <c r="AC53" s="84"/>
      <c r="AD53" s="68" t="s">
        <v>538</v>
      </c>
      <c r="AE53" s="68">
        <v>337</v>
      </c>
      <c r="AF53" s="68">
        <v>29</v>
      </c>
      <c r="AG53" s="68">
        <v>853</v>
      </c>
      <c r="AH53" s="68">
        <v>213</v>
      </c>
      <c r="AI53" s="68"/>
      <c r="AJ53" s="68"/>
      <c r="AK53" s="68" t="s">
        <v>654</v>
      </c>
      <c r="AL53" s="68"/>
      <c r="AM53" s="68"/>
      <c r="AN53" s="70">
        <v>41006.676400462966</v>
      </c>
      <c r="AO53" s="68"/>
      <c r="AP53" s="68" t="b">
        <v>1</v>
      </c>
      <c r="AQ53" s="68" t="b">
        <v>0</v>
      </c>
      <c r="AR53" s="68" t="b">
        <v>1</v>
      </c>
      <c r="AS53" s="68" t="s">
        <v>779</v>
      </c>
      <c r="AT53" s="68">
        <v>0</v>
      </c>
      <c r="AU53" s="72" t="s">
        <v>784</v>
      </c>
      <c r="AV53" s="68" t="b">
        <v>0</v>
      </c>
      <c r="AW53" s="68" t="s">
        <v>876</v>
      </c>
      <c r="AX53" s="72" t="s">
        <v>879</v>
      </c>
      <c r="AY53" s="68" t="s">
        <v>66</v>
      </c>
      <c r="AZ53" s="2"/>
      <c r="BA53" s="3"/>
      <c r="BB53" s="3"/>
      <c r="BC53" s="3"/>
      <c r="BD53" s="3"/>
    </row>
    <row r="54" spans="1:56" x14ac:dyDescent="0.25">
      <c r="A54" s="66" t="s">
        <v>1027</v>
      </c>
      <c r="B54" s="78"/>
      <c r="C54" s="78"/>
      <c r="D54" s="79"/>
      <c r="E54" s="90"/>
      <c r="F54" s="76" t="s">
        <v>5849</v>
      </c>
      <c r="G54" s="91"/>
      <c r="H54" s="77"/>
      <c r="I54" s="82"/>
      <c r="J54" s="92"/>
      <c r="K54" s="77" t="s">
        <v>6718</v>
      </c>
      <c r="L54" s="93"/>
      <c r="M54" s="87"/>
      <c r="N54" s="87"/>
      <c r="O54" s="88"/>
      <c r="P54" s="89"/>
      <c r="Q54" s="89"/>
      <c r="R54" s="75"/>
      <c r="S54" s="75"/>
      <c r="T54" s="75"/>
      <c r="U54" s="75"/>
      <c r="V54" s="52"/>
      <c r="W54" s="52"/>
      <c r="X54" s="52"/>
      <c r="Y54" s="52"/>
      <c r="Z54" s="51"/>
      <c r="AA54" s="83"/>
      <c r="AB54" s="83"/>
      <c r="AC54" s="84"/>
      <c r="AD54" s="68" t="s">
        <v>4064</v>
      </c>
      <c r="AE54" s="68">
        <v>531</v>
      </c>
      <c r="AF54" s="68">
        <v>96</v>
      </c>
      <c r="AG54" s="68">
        <v>17755</v>
      </c>
      <c r="AH54" s="68">
        <v>603</v>
      </c>
      <c r="AI54" s="68">
        <v>-18000</v>
      </c>
      <c r="AJ54" s="68" t="s">
        <v>4484</v>
      </c>
      <c r="AK54" s="68" t="s">
        <v>4850</v>
      </c>
      <c r="AL54" s="68"/>
      <c r="AM54" s="68" t="s">
        <v>733</v>
      </c>
      <c r="AN54" s="70">
        <v>39892.342893518522</v>
      </c>
      <c r="AO54" s="72" t="s">
        <v>5344</v>
      </c>
      <c r="AP54" s="68" t="b">
        <v>0</v>
      </c>
      <c r="AQ54" s="68" t="b">
        <v>0</v>
      </c>
      <c r="AR54" s="68" t="b">
        <v>1</v>
      </c>
      <c r="AS54" s="68" t="s">
        <v>779</v>
      </c>
      <c r="AT54" s="68">
        <v>0</v>
      </c>
      <c r="AU54" s="72" t="s">
        <v>5665</v>
      </c>
      <c r="AV54" s="68" t="b">
        <v>0</v>
      </c>
      <c r="AW54" s="68" t="s">
        <v>876</v>
      </c>
      <c r="AX54" s="72" t="s">
        <v>6280</v>
      </c>
      <c r="AY54" s="68" t="s">
        <v>66</v>
      </c>
      <c r="AZ54" s="2"/>
      <c r="BA54" s="3"/>
      <c r="BB54" s="3"/>
      <c r="BC54" s="3"/>
      <c r="BD54" s="3"/>
    </row>
    <row r="55" spans="1:56" x14ac:dyDescent="0.25">
      <c r="A55" s="66" t="s">
        <v>1028</v>
      </c>
      <c r="B55" s="78"/>
      <c r="C55" s="78"/>
      <c r="D55" s="79"/>
      <c r="E55" s="90"/>
      <c r="F55" s="76" t="s">
        <v>5850</v>
      </c>
      <c r="G55" s="91"/>
      <c r="H55" s="77"/>
      <c r="I55" s="82"/>
      <c r="J55" s="92"/>
      <c r="K55" s="77" t="s">
        <v>6719</v>
      </c>
      <c r="L55" s="93"/>
      <c r="M55" s="87"/>
      <c r="N55" s="87"/>
      <c r="O55" s="88"/>
      <c r="P55" s="89"/>
      <c r="Q55" s="89"/>
      <c r="R55" s="75"/>
      <c r="S55" s="75"/>
      <c r="T55" s="75"/>
      <c r="U55" s="75"/>
      <c r="V55" s="52"/>
      <c r="W55" s="52"/>
      <c r="X55" s="52"/>
      <c r="Y55" s="52"/>
      <c r="Z55" s="51"/>
      <c r="AA55" s="83"/>
      <c r="AB55" s="83"/>
      <c r="AC55" s="84"/>
      <c r="AD55" s="68" t="s">
        <v>4065</v>
      </c>
      <c r="AE55" s="68">
        <v>29</v>
      </c>
      <c r="AF55" s="68">
        <v>35</v>
      </c>
      <c r="AG55" s="68">
        <v>173</v>
      </c>
      <c r="AH55" s="68">
        <v>82</v>
      </c>
      <c r="AI55" s="68"/>
      <c r="AJ55" s="68" t="s">
        <v>4485</v>
      </c>
      <c r="AK55" s="68"/>
      <c r="AL55" s="72" t="s">
        <v>5075</v>
      </c>
      <c r="AM55" s="68"/>
      <c r="AN55" s="70">
        <v>42214.642905092594</v>
      </c>
      <c r="AO55" s="72" t="s">
        <v>5345</v>
      </c>
      <c r="AP55" s="68" t="b">
        <v>1</v>
      </c>
      <c r="AQ55" s="68" t="b">
        <v>0</v>
      </c>
      <c r="AR55" s="68" t="b">
        <v>0</v>
      </c>
      <c r="AS55" s="68" t="s">
        <v>779</v>
      </c>
      <c r="AT55" s="68">
        <v>0</v>
      </c>
      <c r="AU55" s="72" t="s">
        <v>784</v>
      </c>
      <c r="AV55" s="68" t="b">
        <v>0</v>
      </c>
      <c r="AW55" s="68" t="s">
        <v>876</v>
      </c>
      <c r="AX55" s="72" t="s">
        <v>6281</v>
      </c>
      <c r="AY55" s="68" t="s">
        <v>66</v>
      </c>
      <c r="AZ55" s="2"/>
      <c r="BA55" s="3"/>
      <c r="BB55" s="3"/>
      <c r="BC55" s="3"/>
      <c r="BD55" s="3"/>
    </row>
    <row r="56" spans="1:56" x14ac:dyDescent="0.25">
      <c r="A56" s="66" t="s">
        <v>1029</v>
      </c>
      <c r="B56" s="78"/>
      <c r="C56" s="78"/>
      <c r="D56" s="79"/>
      <c r="E56" s="90"/>
      <c r="F56" s="76" t="s">
        <v>5851</v>
      </c>
      <c r="G56" s="91"/>
      <c r="H56" s="77"/>
      <c r="I56" s="82"/>
      <c r="J56" s="92"/>
      <c r="K56" s="77" t="s">
        <v>6720</v>
      </c>
      <c r="L56" s="93"/>
      <c r="M56" s="87"/>
      <c r="N56" s="87"/>
      <c r="O56" s="88"/>
      <c r="P56" s="89"/>
      <c r="Q56" s="89"/>
      <c r="R56" s="75"/>
      <c r="S56" s="75"/>
      <c r="T56" s="75"/>
      <c r="U56" s="75"/>
      <c r="V56" s="52"/>
      <c r="W56" s="52"/>
      <c r="X56" s="52"/>
      <c r="Y56" s="52"/>
      <c r="Z56" s="51"/>
      <c r="AA56" s="83"/>
      <c r="AB56" s="83"/>
      <c r="AC56" s="84"/>
      <c r="AD56" s="68" t="s">
        <v>4066</v>
      </c>
      <c r="AE56" s="68">
        <v>36</v>
      </c>
      <c r="AF56" s="68">
        <v>56</v>
      </c>
      <c r="AG56" s="68">
        <v>22</v>
      </c>
      <c r="AH56" s="68">
        <v>0</v>
      </c>
      <c r="AI56" s="68"/>
      <c r="AJ56" s="68"/>
      <c r="AK56" s="68"/>
      <c r="AL56" s="68"/>
      <c r="AM56" s="68"/>
      <c r="AN56" s="70">
        <v>41863.554259259261</v>
      </c>
      <c r="AO56" s="68"/>
      <c r="AP56" s="68" t="b">
        <v>1</v>
      </c>
      <c r="AQ56" s="68" t="b">
        <v>0</v>
      </c>
      <c r="AR56" s="68" t="b">
        <v>1</v>
      </c>
      <c r="AS56" s="68" t="s">
        <v>779</v>
      </c>
      <c r="AT56" s="68">
        <v>0</v>
      </c>
      <c r="AU56" s="72" t="s">
        <v>784</v>
      </c>
      <c r="AV56" s="68" t="b">
        <v>0</v>
      </c>
      <c r="AW56" s="68" t="s">
        <v>876</v>
      </c>
      <c r="AX56" s="72" t="s">
        <v>6282</v>
      </c>
      <c r="AY56" s="68" t="s">
        <v>66</v>
      </c>
      <c r="AZ56" s="2"/>
      <c r="BA56" s="3"/>
      <c r="BB56" s="3"/>
      <c r="BC56" s="3"/>
      <c r="BD56" s="3"/>
    </row>
    <row r="57" spans="1:56" x14ac:dyDescent="0.25">
      <c r="A57" s="66" t="s">
        <v>1030</v>
      </c>
      <c r="B57" s="78"/>
      <c r="C57" s="78"/>
      <c r="D57" s="79"/>
      <c r="E57" s="90"/>
      <c r="F57" s="76" t="s">
        <v>5825</v>
      </c>
      <c r="G57" s="91"/>
      <c r="H57" s="77"/>
      <c r="I57" s="82"/>
      <c r="J57" s="92"/>
      <c r="K57" s="77" t="s">
        <v>6721</v>
      </c>
      <c r="L57" s="93"/>
      <c r="M57" s="87"/>
      <c r="N57" s="87"/>
      <c r="O57" s="88"/>
      <c r="P57" s="89"/>
      <c r="Q57" s="89"/>
      <c r="R57" s="75"/>
      <c r="S57" s="75"/>
      <c r="T57" s="75"/>
      <c r="U57" s="75"/>
      <c r="V57" s="52"/>
      <c r="W57" s="52"/>
      <c r="X57" s="52"/>
      <c r="Y57" s="52"/>
      <c r="Z57" s="51"/>
      <c r="AA57" s="83"/>
      <c r="AB57" s="83"/>
      <c r="AC57" s="84"/>
      <c r="AD57" s="68" t="s">
        <v>4067</v>
      </c>
      <c r="AE57" s="68">
        <v>6</v>
      </c>
      <c r="AF57" s="68">
        <v>1</v>
      </c>
      <c r="AG57" s="68">
        <v>3271</v>
      </c>
      <c r="AH57" s="68">
        <v>0</v>
      </c>
      <c r="AI57" s="68">
        <v>-14400</v>
      </c>
      <c r="AJ57" s="68"/>
      <c r="AK57" s="68"/>
      <c r="AL57" s="68"/>
      <c r="AM57" s="68" t="s">
        <v>5294</v>
      </c>
      <c r="AN57" s="70">
        <v>41423.008368055554</v>
      </c>
      <c r="AO57" s="68"/>
      <c r="AP57" s="68" t="b">
        <v>1</v>
      </c>
      <c r="AQ57" s="68" t="b">
        <v>1</v>
      </c>
      <c r="AR57" s="68" t="b">
        <v>1</v>
      </c>
      <c r="AS57" s="68" t="s">
        <v>779</v>
      </c>
      <c r="AT57" s="68">
        <v>0</v>
      </c>
      <c r="AU57" s="72" t="s">
        <v>784</v>
      </c>
      <c r="AV57" s="68" t="b">
        <v>0</v>
      </c>
      <c r="AW57" s="68" t="s">
        <v>876</v>
      </c>
      <c r="AX57" s="72" t="s">
        <v>6283</v>
      </c>
      <c r="AY57" s="68" t="s">
        <v>66</v>
      </c>
      <c r="AZ57" s="2"/>
      <c r="BA57" s="3"/>
      <c r="BB57" s="3"/>
      <c r="BC57" s="3"/>
      <c r="BD57" s="3"/>
    </row>
    <row r="58" spans="1:56" x14ac:dyDescent="0.25">
      <c r="A58" s="66" t="s">
        <v>1031</v>
      </c>
      <c r="B58" s="78"/>
      <c r="C58" s="78"/>
      <c r="D58" s="79"/>
      <c r="E58" s="90"/>
      <c r="F58" s="76" t="s">
        <v>5852</v>
      </c>
      <c r="G58" s="91"/>
      <c r="H58" s="77"/>
      <c r="I58" s="82"/>
      <c r="J58" s="92"/>
      <c r="K58" s="77" t="s">
        <v>6722</v>
      </c>
      <c r="L58" s="93"/>
      <c r="M58" s="87"/>
      <c r="N58" s="87"/>
      <c r="O58" s="88"/>
      <c r="P58" s="89"/>
      <c r="Q58" s="89"/>
      <c r="R58" s="75"/>
      <c r="S58" s="75"/>
      <c r="T58" s="75"/>
      <c r="U58" s="75"/>
      <c r="V58" s="52"/>
      <c r="W58" s="52"/>
      <c r="X58" s="52"/>
      <c r="Y58" s="52"/>
      <c r="Z58" s="51"/>
      <c r="AA58" s="83"/>
      <c r="AB58" s="83"/>
      <c r="AC58" s="84"/>
      <c r="AD58" s="68" t="s">
        <v>4068</v>
      </c>
      <c r="AE58" s="68">
        <v>1393</v>
      </c>
      <c r="AF58" s="68">
        <v>1978</v>
      </c>
      <c r="AG58" s="68">
        <v>50842</v>
      </c>
      <c r="AH58" s="68">
        <v>335</v>
      </c>
      <c r="AI58" s="68">
        <v>-25200</v>
      </c>
      <c r="AJ58" s="68" t="s">
        <v>4486</v>
      </c>
      <c r="AK58" s="68" t="s">
        <v>4851</v>
      </c>
      <c r="AL58" s="68"/>
      <c r="AM58" s="68" t="s">
        <v>734</v>
      </c>
      <c r="AN58" s="70">
        <v>39996.858761574076</v>
      </c>
      <c r="AO58" s="72" t="s">
        <v>5346</v>
      </c>
      <c r="AP58" s="68" t="b">
        <v>0</v>
      </c>
      <c r="AQ58" s="68" t="b">
        <v>0</v>
      </c>
      <c r="AR58" s="68" t="b">
        <v>1</v>
      </c>
      <c r="AS58" s="68" t="s">
        <v>779</v>
      </c>
      <c r="AT58" s="68">
        <v>2</v>
      </c>
      <c r="AU58" s="72" t="s">
        <v>5666</v>
      </c>
      <c r="AV58" s="68" t="b">
        <v>0</v>
      </c>
      <c r="AW58" s="68" t="s">
        <v>876</v>
      </c>
      <c r="AX58" s="72" t="s">
        <v>6284</v>
      </c>
      <c r="AY58" s="68" t="s">
        <v>66</v>
      </c>
      <c r="AZ58" s="2"/>
      <c r="BA58" s="3"/>
      <c r="BB58" s="3"/>
      <c r="BC58" s="3"/>
      <c r="BD58" s="3"/>
    </row>
    <row r="59" spans="1:56" x14ac:dyDescent="0.25">
      <c r="A59" s="66" t="s">
        <v>1353</v>
      </c>
      <c r="B59" s="78"/>
      <c r="C59" s="78"/>
      <c r="D59" s="79"/>
      <c r="E59" s="90"/>
      <c r="F59" s="76" t="s">
        <v>5853</v>
      </c>
      <c r="G59" s="91"/>
      <c r="H59" s="77"/>
      <c r="I59" s="82"/>
      <c r="J59" s="92"/>
      <c r="K59" s="77" t="s">
        <v>6723</v>
      </c>
      <c r="L59" s="93"/>
      <c r="M59" s="87"/>
      <c r="N59" s="87"/>
      <c r="O59" s="88"/>
      <c r="P59" s="89"/>
      <c r="Q59" s="89"/>
      <c r="R59" s="75"/>
      <c r="S59" s="75"/>
      <c r="T59" s="75"/>
      <c r="U59" s="75"/>
      <c r="V59" s="52"/>
      <c r="W59" s="52"/>
      <c r="X59" s="52"/>
      <c r="Y59" s="52"/>
      <c r="Z59" s="51"/>
      <c r="AA59" s="83"/>
      <c r="AB59" s="83"/>
      <c r="AC59" s="84"/>
      <c r="AD59" s="68" t="s">
        <v>4069</v>
      </c>
      <c r="AE59" s="68">
        <v>481</v>
      </c>
      <c r="AF59" s="68">
        <v>1369</v>
      </c>
      <c r="AG59" s="68">
        <v>44380</v>
      </c>
      <c r="AH59" s="68">
        <v>46</v>
      </c>
      <c r="AI59" s="68">
        <v>-32400</v>
      </c>
      <c r="AJ59" s="68" t="s">
        <v>4487</v>
      </c>
      <c r="AK59" s="68">
        <v>251</v>
      </c>
      <c r="AL59" s="68"/>
      <c r="AM59" s="68" t="s">
        <v>5295</v>
      </c>
      <c r="AN59" s="70">
        <v>40695.794062499997</v>
      </c>
      <c r="AO59" s="72" t="s">
        <v>5347</v>
      </c>
      <c r="AP59" s="68" t="b">
        <v>0</v>
      </c>
      <c r="AQ59" s="68" t="b">
        <v>0</v>
      </c>
      <c r="AR59" s="68" t="b">
        <v>1</v>
      </c>
      <c r="AS59" s="68" t="s">
        <v>779</v>
      </c>
      <c r="AT59" s="68">
        <v>2</v>
      </c>
      <c r="AU59" s="72" t="s">
        <v>5667</v>
      </c>
      <c r="AV59" s="68" t="b">
        <v>0</v>
      </c>
      <c r="AW59" s="68" t="s">
        <v>876</v>
      </c>
      <c r="AX59" s="72" t="s">
        <v>6285</v>
      </c>
      <c r="AY59" s="68" t="s">
        <v>65</v>
      </c>
      <c r="AZ59" s="2"/>
      <c r="BA59" s="3"/>
      <c r="BB59" s="3"/>
      <c r="BC59" s="3"/>
      <c r="BD59" s="3"/>
    </row>
    <row r="60" spans="1:56" x14ac:dyDescent="0.25">
      <c r="A60" s="66" t="s">
        <v>1032</v>
      </c>
      <c r="B60" s="78"/>
      <c r="C60" s="78"/>
      <c r="D60" s="79"/>
      <c r="E60" s="90"/>
      <c r="F60" s="76" t="s">
        <v>5854</v>
      </c>
      <c r="G60" s="91"/>
      <c r="H60" s="77"/>
      <c r="I60" s="82"/>
      <c r="J60" s="92"/>
      <c r="K60" s="77" t="s">
        <v>6724</v>
      </c>
      <c r="L60" s="93"/>
      <c r="M60" s="87"/>
      <c r="N60" s="87"/>
      <c r="O60" s="88"/>
      <c r="P60" s="89"/>
      <c r="Q60" s="89"/>
      <c r="R60" s="75"/>
      <c r="S60" s="75"/>
      <c r="T60" s="75"/>
      <c r="U60" s="75"/>
      <c r="V60" s="52"/>
      <c r="W60" s="52"/>
      <c r="X60" s="52"/>
      <c r="Y60" s="52"/>
      <c r="Z60" s="51"/>
      <c r="AA60" s="83"/>
      <c r="AB60" s="83"/>
      <c r="AC60" s="84"/>
      <c r="AD60" s="68" t="s">
        <v>4070</v>
      </c>
      <c r="AE60" s="68">
        <v>415</v>
      </c>
      <c r="AF60" s="68">
        <v>151</v>
      </c>
      <c r="AG60" s="68">
        <v>458</v>
      </c>
      <c r="AH60" s="68">
        <v>416</v>
      </c>
      <c r="AI60" s="68"/>
      <c r="AJ60" s="68" t="s">
        <v>4488</v>
      </c>
      <c r="AK60" s="68" t="s">
        <v>4833</v>
      </c>
      <c r="AL60" s="72" t="s">
        <v>5076</v>
      </c>
      <c r="AM60" s="68"/>
      <c r="AN60" s="70">
        <v>42155.203263888892</v>
      </c>
      <c r="AO60" s="72" t="s">
        <v>5348</v>
      </c>
      <c r="AP60" s="68" t="b">
        <v>0</v>
      </c>
      <c r="AQ60" s="68" t="b">
        <v>0</v>
      </c>
      <c r="AR60" s="68" t="b">
        <v>0</v>
      </c>
      <c r="AS60" s="68" t="s">
        <v>779</v>
      </c>
      <c r="AT60" s="68">
        <v>2</v>
      </c>
      <c r="AU60" s="72" t="s">
        <v>5668</v>
      </c>
      <c r="AV60" s="68" t="b">
        <v>0</v>
      </c>
      <c r="AW60" s="68" t="s">
        <v>876</v>
      </c>
      <c r="AX60" s="72" t="s">
        <v>6286</v>
      </c>
      <c r="AY60" s="68" t="s">
        <v>66</v>
      </c>
      <c r="AZ60" s="2"/>
      <c r="BA60" s="3"/>
      <c r="BB60" s="3"/>
      <c r="BC60" s="3"/>
      <c r="BD60" s="3"/>
    </row>
    <row r="61" spans="1:56" x14ac:dyDescent="0.25">
      <c r="A61" s="66" t="s">
        <v>1033</v>
      </c>
      <c r="B61" s="78"/>
      <c r="C61" s="78"/>
      <c r="D61" s="79"/>
      <c r="E61" s="90"/>
      <c r="F61" s="76" t="s">
        <v>5855</v>
      </c>
      <c r="G61" s="91"/>
      <c r="H61" s="77"/>
      <c r="I61" s="82"/>
      <c r="J61" s="92"/>
      <c r="K61" s="77" t="s">
        <v>6725</v>
      </c>
      <c r="L61" s="93"/>
      <c r="M61" s="87"/>
      <c r="N61" s="87"/>
      <c r="O61" s="88"/>
      <c r="P61" s="89"/>
      <c r="Q61" s="89"/>
      <c r="R61" s="75"/>
      <c r="S61" s="75"/>
      <c r="T61" s="75"/>
      <c r="U61" s="75"/>
      <c r="V61" s="52"/>
      <c r="W61" s="52"/>
      <c r="X61" s="52"/>
      <c r="Y61" s="52"/>
      <c r="Z61" s="51"/>
      <c r="AA61" s="83"/>
      <c r="AB61" s="83"/>
      <c r="AC61" s="84"/>
      <c r="AD61" s="68" t="s">
        <v>4071</v>
      </c>
      <c r="AE61" s="68">
        <v>1724</v>
      </c>
      <c r="AF61" s="68">
        <v>35467</v>
      </c>
      <c r="AG61" s="68">
        <v>42151</v>
      </c>
      <c r="AH61" s="68">
        <v>380</v>
      </c>
      <c r="AI61" s="68">
        <v>-21600</v>
      </c>
      <c r="AJ61" s="68" t="s">
        <v>4489</v>
      </c>
      <c r="AK61" s="68" t="s">
        <v>4852</v>
      </c>
      <c r="AL61" s="72" t="s">
        <v>5077</v>
      </c>
      <c r="AM61" s="68" t="s">
        <v>732</v>
      </c>
      <c r="AN61" s="70">
        <v>39960.777638888889</v>
      </c>
      <c r="AO61" s="72" t="s">
        <v>5349</v>
      </c>
      <c r="AP61" s="68" t="b">
        <v>0</v>
      </c>
      <c r="AQ61" s="68" t="b">
        <v>0</v>
      </c>
      <c r="AR61" s="68" t="b">
        <v>1</v>
      </c>
      <c r="AS61" s="68" t="s">
        <v>779</v>
      </c>
      <c r="AT61" s="68">
        <v>512</v>
      </c>
      <c r="AU61" s="72" t="s">
        <v>5669</v>
      </c>
      <c r="AV61" s="68" t="b">
        <v>1</v>
      </c>
      <c r="AW61" s="68" t="s">
        <v>876</v>
      </c>
      <c r="AX61" s="72" t="s">
        <v>6287</v>
      </c>
      <c r="AY61" s="68" t="s">
        <v>66</v>
      </c>
      <c r="AZ61" s="2"/>
      <c r="BA61" s="3"/>
      <c r="BB61" s="3"/>
      <c r="BC61" s="3"/>
      <c r="BD61" s="3"/>
    </row>
    <row r="62" spans="1:56" x14ac:dyDescent="0.25">
      <c r="A62" s="66" t="s">
        <v>1034</v>
      </c>
      <c r="B62" s="78"/>
      <c r="C62" s="78"/>
      <c r="D62" s="79"/>
      <c r="E62" s="90"/>
      <c r="F62" s="76" t="s">
        <v>5856</v>
      </c>
      <c r="G62" s="91"/>
      <c r="H62" s="77"/>
      <c r="I62" s="82"/>
      <c r="J62" s="92"/>
      <c r="K62" s="77" t="s">
        <v>6726</v>
      </c>
      <c r="L62" s="93"/>
      <c r="M62" s="87"/>
      <c r="N62" s="87"/>
      <c r="O62" s="88"/>
      <c r="P62" s="89"/>
      <c r="Q62" s="89"/>
      <c r="R62" s="75"/>
      <c r="S62" s="75"/>
      <c r="T62" s="75"/>
      <c r="U62" s="75"/>
      <c r="V62" s="52"/>
      <c r="W62" s="52"/>
      <c r="X62" s="52"/>
      <c r="Y62" s="52"/>
      <c r="Z62" s="51"/>
      <c r="AA62" s="83"/>
      <c r="AB62" s="83"/>
      <c r="AC62" s="84"/>
      <c r="AD62" s="68" t="s">
        <v>4072</v>
      </c>
      <c r="AE62" s="68">
        <v>478</v>
      </c>
      <c r="AF62" s="68">
        <v>1327</v>
      </c>
      <c r="AG62" s="68">
        <v>79911</v>
      </c>
      <c r="AH62" s="68">
        <v>4</v>
      </c>
      <c r="AI62" s="68"/>
      <c r="AJ62" s="68" t="s">
        <v>4490</v>
      </c>
      <c r="AK62" s="68" t="s">
        <v>4852</v>
      </c>
      <c r="AL62" s="72" t="s">
        <v>5078</v>
      </c>
      <c r="AM62" s="68"/>
      <c r="AN62" s="70">
        <v>41010.369201388887</v>
      </c>
      <c r="AO62" s="72" t="s">
        <v>5350</v>
      </c>
      <c r="AP62" s="68" t="b">
        <v>0</v>
      </c>
      <c r="AQ62" s="68" t="b">
        <v>0</v>
      </c>
      <c r="AR62" s="68" t="b">
        <v>0</v>
      </c>
      <c r="AS62" s="68" t="s">
        <v>779</v>
      </c>
      <c r="AT62" s="68">
        <v>116</v>
      </c>
      <c r="AU62" s="72" t="s">
        <v>5670</v>
      </c>
      <c r="AV62" s="68" t="b">
        <v>0</v>
      </c>
      <c r="AW62" s="68" t="s">
        <v>876</v>
      </c>
      <c r="AX62" s="72" t="s">
        <v>6288</v>
      </c>
      <c r="AY62" s="68" t="s">
        <v>66</v>
      </c>
      <c r="AZ62" s="2"/>
      <c r="BA62" s="3"/>
      <c r="BB62" s="3"/>
      <c r="BC62" s="3"/>
      <c r="BD62" s="3"/>
    </row>
    <row r="63" spans="1:56" x14ac:dyDescent="0.25">
      <c r="A63" s="66" t="s">
        <v>1035</v>
      </c>
      <c r="B63" s="78"/>
      <c r="C63" s="78"/>
      <c r="D63" s="79"/>
      <c r="E63" s="90"/>
      <c r="F63" s="76" t="s">
        <v>5857</v>
      </c>
      <c r="G63" s="91"/>
      <c r="H63" s="77"/>
      <c r="I63" s="82"/>
      <c r="J63" s="92"/>
      <c r="K63" s="77" t="s">
        <v>6727</v>
      </c>
      <c r="L63" s="93"/>
      <c r="M63" s="87"/>
      <c r="N63" s="87"/>
      <c r="O63" s="88"/>
      <c r="P63" s="89"/>
      <c r="Q63" s="89"/>
      <c r="R63" s="75"/>
      <c r="S63" s="75"/>
      <c r="T63" s="75"/>
      <c r="U63" s="75"/>
      <c r="V63" s="52"/>
      <c r="W63" s="52"/>
      <c r="X63" s="52"/>
      <c r="Y63" s="52"/>
      <c r="Z63" s="51"/>
      <c r="AA63" s="83"/>
      <c r="AB63" s="83"/>
      <c r="AC63" s="84"/>
      <c r="AD63" s="68" t="s">
        <v>4073</v>
      </c>
      <c r="AE63" s="68">
        <v>805</v>
      </c>
      <c r="AF63" s="68">
        <v>3866</v>
      </c>
      <c r="AG63" s="68">
        <v>2158814</v>
      </c>
      <c r="AH63" s="68">
        <v>31</v>
      </c>
      <c r="AI63" s="68">
        <v>-18000</v>
      </c>
      <c r="AJ63" s="68" t="s">
        <v>4491</v>
      </c>
      <c r="AK63" s="68" t="s">
        <v>4825</v>
      </c>
      <c r="AL63" s="72" t="s">
        <v>5079</v>
      </c>
      <c r="AM63" s="68" t="s">
        <v>733</v>
      </c>
      <c r="AN63" s="70">
        <v>40179.605787037035</v>
      </c>
      <c r="AO63" s="72" t="s">
        <v>5351</v>
      </c>
      <c r="AP63" s="68" t="b">
        <v>0</v>
      </c>
      <c r="AQ63" s="68" t="b">
        <v>0</v>
      </c>
      <c r="AR63" s="68" t="b">
        <v>0</v>
      </c>
      <c r="AS63" s="68" t="s">
        <v>779</v>
      </c>
      <c r="AT63" s="68">
        <v>598</v>
      </c>
      <c r="AU63" s="72" t="s">
        <v>5671</v>
      </c>
      <c r="AV63" s="68" t="b">
        <v>0</v>
      </c>
      <c r="AW63" s="68" t="s">
        <v>876</v>
      </c>
      <c r="AX63" s="72" t="s">
        <v>6289</v>
      </c>
      <c r="AY63" s="68" t="s">
        <v>66</v>
      </c>
      <c r="AZ63" s="2"/>
      <c r="BA63" s="3"/>
      <c r="BB63" s="3"/>
      <c r="BC63" s="3"/>
      <c r="BD63" s="3"/>
    </row>
    <row r="64" spans="1:56" x14ac:dyDescent="0.25">
      <c r="A64" s="66" t="s">
        <v>1036</v>
      </c>
      <c r="B64" s="78"/>
      <c r="C64" s="78"/>
      <c r="D64" s="79"/>
      <c r="E64" s="90"/>
      <c r="F64" s="76" t="s">
        <v>5858</v>
      </c>
      <c r="G64" s="91"/>
      <c r="H64" s="77"/>
      <c r="I64" s="82"/>
      <c r="J64" s="92"/>
      <c r="K64" s="77" t="s">
        <v>6728</v>
      </c>
      <c r="L64" s="93"/>
      <c r="M64" s="87"/>
      <c r="N64" s="87"/>
      <c r="O64" s="88"/>
      <c r="P64" s="89"/>
      <c r="Q64" s="89"/>
      <c r="R64" s="75"/>
      <c r="S64" s="75"/>
      <c r="T64" s="75"/>
      <c r="U64" s="75"/>
      <c r="V64" s="52"/>
      <c r="W64" s="52"/>
      <c r="X64" s="52"/>
      <c r="Y64" s="52"/>
      <c r="Z64" s="51"/>
      <c r="AA64" s="83"/>
      <c r="AB64" s="83"/>
      <c r="AC64" s="84"/>
      <c r="AD64" s="68" t="s">
        <v>4074</v>
      </c>
      <c r="AE64" s="68">
        <v>69</v>
      </c>
      <c r="AF64" s="68">
        <v>103</v>
      </c>
      <c r="AG64" s="68">
        <v>12540</v>
      </c>
      <c r="AH64" s="68">
        <v>11</v>
      </c>
      <c r="AI64" s="68"/>
      <c r="AJ64" s="68" t="s">
        <v>4492</v>
      </c>
      <c r="AK64" s="68" t="s">
        <v>4853</v>
      </c>
      <c r="AL64" s="72" t="s">
        <v>5080</v>
      </c>
      <c r="AM64" s="68"/>
      <c r="AN64" s="70">
        <v>42270.167719907404</v>
      </c>
      <c r="AO64" s="72" t="s">
        <v>5352</v>
      </c>
      <c r="AP64" s="68" t="b">
        <v>0</v>
      </c>
      <c r="AQ64" s="68" t="b">
        <v>0</v>
      </c>
      <c r="AR64" s="68" t="b">
        <v>1</v>
      </c>
      <c r="AS64" s="68" t="s">
        <v>779</v>
      </c>
      <c r="AT64" s="68">
        <v>14</v>
      </c>
      <c r="AU64" s="72" t="s">
        <v>784</v>
      </c>
      <c r="AV64" s="68" t="b">
        <v>0</v>
      </c>
      <c r="AW64" s="68" t="s">
        <v>876</v>
      </c>
      <c r="AX64" s="72" t="s">
        <v>6290</v>
      </c>
      <c r="AY64" s="68" t="s">
        <v>66</v>
      </c>
    </row>
    <row r="65" spans="1:51" x14ac:dyDescent="0.25">
      <c r="A65" s="66" t="s">
        <v>1037</v>
      </c>
      <c r="B65" s="78"/>
      <c r="C65" s="78"/>
      <c r="D65" s="79"/>
      <c r="E65" s="90"/>
      <c r="F65" s="76" t="s">
        <v>5859</v>
      </c>
      <c r="G65" s="91"/>
      <c r="H65" s="77"/>
      <c r="I65" s="82"/>
      <c r="J65" s="92"/>
      <c r="K65" s="77" t="s">
        <v>6729</v>
      </c>
      <c r="L65" s="93"/>
      <c r="M65" s="87"/>
      <c r="N65" s="87"/>
      <c r="O65" s="88"/>
      <c r="P65" s="89"/>
      <c r="Q65" s="89"/>
      <c r="R65" s="75"/>
      <c r="S65" s="75"/>
      <c r="T65" s="75"/>
      <c r="U65" s="75"/>
      <c r="V65" s="52"/>
      <c r="W65" s="52"/>
      <c r="X65" s="52"/>
      <c r="Y65" s="52"/>
      <c r="Z65" s="51"/>
      <c r="AA65" s="83"/>
      <c r="AB65" s="83"/>
      <c r="AC65" s="84"/>
      <c r="AD65" s="68" t="s">
        <v>4075</v>
      </c>
      <c r="AE65" s="68">
        <v>1433</v>
      </c>
      <c r="AF65" s="68">
        <v>958</v>
      </c>
      <c r="AG65" s="68">
        <v>6043</v>
      </c>
      <c r="AH65" s="68">
        <v>402</v>
      </c>
      <c r="AI65" s="68">
        <v>-21600</v>
      </c>
      <c r="AJ65" s="68" t="s">
        <v>4493</v>
      </c>
      <c r="AK65" s="68" t="s">
        <v>4854</v>
      </c>
      <c r="AL65" s="72" t="s">
        <v>5081</v>
      </c>
      <c r="AM65" s="68" t="s">
        <v>732</v>
      </c>
      <c r="AN65" s="70">
        <v>39881.726747685185</v>
      </c>
      <c r="AO65" s="72" t="s">
        <v>5353</v>
      </c>
      <c r="AP65" s="68" t="b">
        <v>0</v>
      </c>
      <c r="AQ65" s="68" t="b">
        <v>0</v>
      </c>
      <c r="AR65" s="68" t="b">
        <v>1</v>
      </c>
      <c r="AS65" s="68" t="s">
        <v>779</v>
      </c>
      <c r="AT65" s="68">
        <v>21</v>
      </c>
      <c r="AU65" s="72" t="s">
        <v>798</v>
      </c>
      <c r="AV65" s="68" t="b">
        <v>0</v>
      </c>
      <c r="AW65" s="68" t="s">
        <v>876</v>
      </c>
      <c r="AX65" s="72" t="s">
        <v>6291</v>
      </c>
      <c r="AY65" s="68" t="s">
        <v>66</v>
      </c>
    </row>
    <row r="66" spans="1:51" x14ac:dyDescent="0.25">
      <c r="A66" s="66" t="s">
        <v>1038</v>
      </c>
      <c r="B66" s="78"/>
      <c r="C66" s="78"/>
      <c r="D66" s="79"/>
      <c r="E66" s="90"/>
      <c r="F66" s="76" t="s">
        <v>5860</v>
      </c>
      <c r="G66" s="91"/>
      <c r="H66" s="77"/>
      <c r="I66" s="82"/>
      <c r="J66" s="92"/>
      <c r="K66" s="77" t="s">
        <v>6730</v>
      </c>
      <c r="L66" s="93"/>
      <c r="M66" s="87"/>
      <c r="N66" s="87"/>
      <c r="O66" s="88"/>
      <c r="P66" s="89"/>
      <c r="Q66" s="89"/>
      <c r="R66" s="75"/>
      <c r="S66" s="75"/>
      <c r="T66" s="75"/>
      <c r="U66" s="75"/>
      <c r="V66" s="52"/>
      <c r="W66" s="52"/>
      <c r="X66" s="52"/>
      <c r="Y66" s="52"/>
      <c r="Z66" s="51"/>
      <c r="AA66" s="83"/>
      <c r="AB66" s="83"/>
      <c r="AC66" s="84"/>
      <c r="AD66" s="68" t="s">
        <v>4076</v>
      </c>
      <c r="AE66" s="68">
        <v>0</v>
      </c>
      <c r="AF66" s="68">
        <v>100</v>
      </c>
      <c r="AG66" s="68">
        <v>42943</v>
      </c>
      <c r="AH66" s="68">
        <v>0</v>
      </c>
      <c r="AI66" s="68">
        <v>-28800</v>
      </c>
      <c r="AJ66" s="68" t="s">
        <v>4445</v>
      </c>
      <c r="AK66" s="68" t="s">
        <v>4823</v>
      </c>
      <c r="AL66" s="72" t="s">
        <v>5082</v>
      </c>
      <c r="AM66" s="68" t="s">
        <v>731</v>
      </c>
      <c r="AN66" s="70">
        <v>42372.778182870374</v>
      </c>
      <c r="AO66" s="72" t="s">
        <v>5354</v>
      </c>
      <c r="AP66" s="68" t="b">
        <v>1</v>
      </c>
      <c r="AQ66" s="68" t="b">
        <v>0</v>
      </c>
      <c r="AR66" s="68" t="b">
        <v>0</v>
      </c>
      <c r="AS66" s="68" t="s">
        <v>779</v>
      </c>
      <c r="AT66" s="68">
        <v>39</v>
      </c>
      <c r="AU66" s="68"/>
      <c r="AV66" s="68" t="b">
        <v>0</v>
      </c>
      <c r="AW66" s="68" t="s">
        <v>876</v>
      </c>
      <c r="AX66" s="72" t="s">
        <v>6292</v>
      </c>
      <c r="AY66" s="68" t="s">
        <v>66</v>
      </c>
    </row>
    <row r="67" spans="1:51" x14ac:dyDescent="0.25">
      <c r="A67" s="66" t="s">
        <v>1039</v>
      </c>
      <c r="B67" s="78"/>
      <c r="C67" s="78"/>
      <c r="D67" s="79"/>
      <c r="E67" s="90"/>
      <c r="F67" s="76" t="s">
        <v>5861</v>
      </c>
      <c r="G67" s="91"/>
      <c r="H67" s="77"/>
      <c r="I67" s="82"/>
      <c r="J67" s="92"/>
      <c r="K67" s="77" t="s">
        <v>6731</v>
      </c>
      <c r="L67" s="93"/>
      <c r="M67" s="87"/>
      <c r="N67" s="87"/>
      <c r="O67" s="88"/>
      <c r="P67" s="89"/>
      <c r="Q67" s="89"/>
      <c r="R67" s="75"/>
      <c r="S67" s="75"/>
      <c r="T67" s="75"/>
      <c r="U67" s="75"/>
      <c r="V67" s="52"/>
      <c r="W67" s="52"/>
      <c r="X67" s="52"/>
      <c r="Y67" s="52"/>
      <c r="Z67" s="51"/>
      <c r="AA67" s="83"/>
      <c r="AB67" s="83"/>
      <c r="AC67" s="84"/>
      <c r="AD67" s="68" t="s">
        <v>4077</v>
      </c>
      <c r="AE67" s="68">
        <v>265</v>
      </c>
      <c r="AF67" s="68">
        <v>3931</v>
      </c>
      <c r="AG67" s="68">
        <v>6518</v>
      </c>
      <c r="AH67" s="68">
        <v>92</v>
      </c>
      <c r="AI67" s="68">
        <v>-21600</v>
      </c>
      <c r="AJ67" s="68"/>
      <c r="AK67" s="68" t="s">
        <v>4855</v>
      </c>
      <c r="AL67" s="72" t="s">
        <v>5083</v>
      </c>
      <c r="AM67" s="68" t="s">
        <v>732</v>
      </c>
      <c r="AN67" s="70">
        <v>39925.77652777778</v>
      </c>
      <c r="AO67" s="72" t="s">
        <v>5355</v>
      </c>
      <c r="AP67" s="68" t="b">
        <v>0</v>
      </c>
      <c r="AQ67" s="68" t="b">
        <v>0</v>
      </c>
      <c r="AR67" s="68" t="b">
        <v>1</v>
      </c>
      <c r="AS67" s="68" t="s">
        <v>779</v>
      </c>
      <c r="AT67" s="68">
        <v>143</v>
      </c>
      <c r="AU67" s="72" t="s">
        <v>5672</v>
      </c>
      <c r="AV67" s="68" t="b">
        <v>0</v>
      </c>
      <c r="AW67" s="68" t="s">
        <v>876</v>
      </c>
      <c r="AX67" s="72" t="s">
        <v>6293</v>
      </c>
      <c r="AY67" s="68" t="s">
        <v>66</v>
      </c>
    </row>
    <row r="68" spans="1:51" x14ac:dyDescent="0.25">
      <c r="A68" s="66" t="s">
        <v>1040</v>
      </c>
      <c r="B68" s="78"/>
      <c r="C68" s="78"/>
      <c r="D68" s="79"/>
      <c r="E68" s="90"/>
      <c r="F68" s="76" t="s">
        <v>5862</v>
      </c>
      <c r="G68" s="91"/>
      <c r="H68" s="77"/>
      <c r="I68" s="82"/>
      <c r="J68" s="92"/>
      <c r="K68" s="77" t="s">
        <v>6732</v>
      </c>
      <c r="L68" s="93"/>
      <c r="M68" s="87"/>
      <c r="N68" s="87"/>
      <c r="O68" s="88"/>
      <c r="P68" s="89"/>
      <c r="Q68" s="89"/>
      <c r="R68" s="75"/>
      <c r="S68" s="75"/>
      <c r="T68" s="75"/>
      <c r="U68" s="75"/>
      <c r="V68" s="52"/>
      <c r="W68" s="52"/>
      <c r="X68" s="52"/>
      <c r="Y68" s="52"/>
      <c r="Z68" s="51"/>
      <c r="AA68" s="83"/>
      <c r="AB68" s="83"/>
      <c r="AC68" s="84"/>
      <c r="AD68" s="68" t="s">
        <v>4078</v>
      </c>
      <c r="AE68" s="68">
        <v>403</v>
      </c>
      <c r="AF68" s="68">
        <v>750</v>
      </c>
      <c r="AG68" s="68">
        <v>4474</v>
      </c>
      <c r="AH68" s="68">
        <v>124</v>
      </c>
      <c r="AI68" s="68">
        <v>-21600</v>
      </c>
      <c r="AJ68" s="68" t="s">
        <v>4494</v>
      </c>
      <c r="AK68" s="68" t="s">
        <v>4856</v>
      </c>
      <c r="AL68" s="72" t="s">
        <v>5084</v>
      </c>
      <c r="AM68" s="68" t="s">
        <v>732</v>
      </c>
      <c r="AN68" s="70">
        <v>40926.751956018517</v>
      </c>
      <c r="AO68" s="72" t="s">
        <v>5356</v>
      </c>
      <c r="AP68" s="68" t="b">
        <v>0</v>
      </c>
      <c r="AQ68" s="68" t="b">
        <v>0</v>
      </c>
      <c r="AR68" s="68" t="b">
        <v>0</v>
      </c>
      <c r="AS68" s="68" t="s">
        <v>779</v>
      </c>
      <c r="AT68" s="68">
        <v>28</v>
      </c>
      <c r="AU68" s="72" t="s">
        <v>808</v>
      </c>
      <c r="AV68" s="68" t="b">
        <v>0</v>
      </c>
      <c r="AW68" s="68" t="s">
        <v>876</v>
      </c>
      <c r="AX68" s="72" t="s">
        <v>6294</v>
      </c>
      <c r="AY68" s="68" t="s">
        <v>66</v>
      </c>
    </row>
    <row r="69" spans="1:51" x14ac:dyDescent="0.25">
      <c r="A69" s="66" t="s">
        <v>1041</v>
      </c>
      <c r="B69" s="78"/>
      <c r="C69" s="78"/>
      <c r="D69" s="79"/>
      <c r="E69" s="90"/>
      <c r="F69" s="76" t="s">
        <v>5863</v>
      </c>
      <c r="G69" s="91"/>
      <c r="H69" s="77"/>
      <c r="I69" s="82"/>
      <c r="J69" s="92"/>
      <c r="K69" s="77" t="s">
        <v>6733</v>
      </c>
      <c r="L69" s="93"/>
      <c r="M69" s="87"/>
      <c r="N69" s="87"/>
      <c r="O69" s="88"/>
      <c r="P69" s="89"/>
      <c r="Q69" s="89"/>
      <c r="R69" s="75"/>
      <c r="S69" s="75"/>
      <c r="T69" s="75"/>
      <c r="U69" s="75"/>
      <c r="V69" s="52"/>
      <c r="W69" s="52"/>
      <c r="X69" s="52"/>
      <c r="Y69" s="52"/>
      <c r="Z69" s="51"/>
      <c r="AA69" s="83"/>
      <c r="AB69" s="83"/>
      <c r="AC69" s="84"/>
      <c r="AD69" s="68" t="s">
        <v>4079</v>
      </c>
      <c r="AE69" s="68">
        <v>118</v>
      </c>
      <c r="AF69" s="68">
        <v>96</v>
      </c>
      <c r="AG69" s="68">
        <v>60</v>
      </c>
      <c r="AH69" s="68">
        <v>7</v>
      </c>
      <c r="AI69" s="68">
        <v>-21600</v>
      </c>
      <c r="AJ69" s="68" t="s">
        <v>4495</v>
      </c>
      <c r="AK69" s="68" t="s">
        <v>683</v>
      </c>
      <c r="AL69" s="68"/>
      <c r="AM69" s="68" t="s">
        <v>732</v>
      </c>
      <c r="AN69" s="70">
        <v>39872.187291666669</v>
      </c>
      <c r="AO69" s="72" t="s">
        <v>5357</v>
      </c>
      <c r="AP69" s="68" t="b">
        <v>0</v>
      </c>
      <c r="AQ69" s="68" t="b">
        <v>0</v>
      </c>
      <c r="AR69" s="68" t="b">
        <v>0</v>
      </c>
      <c r="AS69" s="68" t="s">
        <v>779</v>
      </c>
      <c r="AT69" s="68">
        <v>3</v>
      </c>
      <c r="AU69" s="72" t="s">
        <v>808</v>
      </c>
      <c r="AV69" s="68" t="b">
        <v>0</v>
      </c>
      <c r="AW69" s="68" t="s">
        <v>876</v>
      </c>
      <c r="AX69" s="72" t="s">
        <v>6295</v>
      </c>
      <c r="AY69" s="68" t="s">
        <v>66</v>
      </c>
    </row>
    <row r="70" spans="1:51" x14ac:dyDescent="0.25">
      <c r="A70" s="66" t="s">
        <v>1042</v>
      </c>
      <c r="B70" s="78"/>
      <c r="C70" s="78"/>
      <c r="D70" s="79"/>
      <c r="E70" s="90"/>
      <c r="F70" s="76" t="s">
        <v>5864</v>
      </c>
      <c r="G70" s="91"/>
      <c r="H70" s="77"/>
      <c r="I70" s="82"/>
      <c r="J70" s="92"/>
      <c r="K70" s="77" t="s">
        <v>6734</v>
      </c>
      <c r="L70" s="93"/>
      <c r="M70" s="87"/>
      <c r="N70" s="87"/>
      <c r="O70" s="88"/>
      <c r="P70" s="89"/>
      <c r="Q70" s="89"/>
      <c r="R70" s="75"/>
      <c r="S70" s="75"/>
      <c r="T70" s="75"/>
      <c r="U70" s="75"/>
      <c r="V70" s="52"/>
      <c r="W70" s="52"/>
      <c r="X70" s="52"/>
      <c r="Y70" s="52"/>
      <c r="Z70" s="51"/>
      <c r="AA70" s="83"/>
      <c r="AB70" s="83"/>
      <c r="AC70" s="84"/>
      <c r="AD70" s="68" t="s">
        <v>4080</v>
      </c>
      <c r="AE70" s="68">
        <v>300</v>
      </c>
      <c r="AF70" s="68">
        <v>741</v>
      </c>
      <c r="AG70" s="68">
        <v>5445</v>
      </c>
      <c r="AH70" s="68">
        <v>468</v>
      </c>
      <c r="AI70" s="68">
        <v>-25200</v>
      </c>
      <c r="AJ70" s="68" t="s">
        <v>4496</v>
      </c>
      <c r="AK70" s="68" t="s">
        <v>4857</v>
      </c>
      <c r="AL70" s="68"/>
      <c r="AM70" s="68" t="s">
        <v>734</v>
      </c>
      <c r="AN70" s="70">
        <v>39961.647824074076</v>
      </c>
      <c r="AO70" s="72" t="s">
        <v>5358</v>
      </c>
      <c r="AP70" s="68" t="b">
        <v>0</v>
      </c>
      <c r="AQ70" s="68" t="b">
        <v>0</v>
      </c>
      <c r="AR70" s="68" t="b">
        <v>1</v>
      </c>
      <c r="AS70" s="68" t="s">
        <v>779</v>
      </c>
      <c r="AT70" s="68">
        <v>12</v>
      </c>
      <c r="AU70" s="72" t="s">
        <v>5673</v>
      </c>
      <c r="AV70" s="68" t="b">
        <v>0</v>
      </c>
      <c r="AW70" s="68" t="s">
        <v>876</v>
      </c>
      <c r="AX70" s="72" t="s">
        <v>6296</v>
      </c>
      <c r="AY70" s="68" t="s">
        <v>66</v>
      </c>
    </row>
    <row r="71" spans="1:51" x14ac:dyDescent="0.25">
      <c r="A71" s="66" t="s">
        <v>1043</v>
      </c>
      <c r="B71" s="78"/>
      <c r="C71" s="78"/>
      <c r="D71" s="79"/>
      <c r="E71" s="90"/>
      <c r="F71" s="76" t="s">
        <v>5865</v>
      </c>
      <c r="G71" s="91"/>
      <c r="H71" s="77"/>
      <c r="I71" s="82"/>
      <c r="J71" s="92"/>
      <c r="K71" s="77" t="s">
        <v>6735</v>
      </c>
      <c r="L71" s="93"/>
      <c r="M71" s="87"/>
      <c r="N71" s="87"/>
      <c r="O71" s="88"/>
      <c r="P71" s="89"/>
      <c r="Q71" s="89"/>
      <c r="R71" s="75"/>
      <c r="S71" s="75"/>
      <c r="T71" s="75"/>
      <c r="U71" s="75"/>
      <c r="V71" s="52"/>
      <c r="W71" s="52"/>
      <c r="X71" s="52"/>
      <c r="Y71" s="52"/>
      <c r="Z71" s="51"/>
      <c r="AA71" s="83"/>
      <c r="AB71" s="83"/>
      <c r="AC71" s="84"/>
      <c r="AD71" s="68" t="s">
        <v>4081</v>
      </c>
      <c r="AE71" s="68">
        <v>33</v>
      </c>
      <c r="AF71" s="68">
        <v>5</v>
      </c>
      <c r="AG71" s="68">
        <v>128</v>
      </c>
      <c r="AH71" s="68">
        <v>415</v>
      </c>
      <c r="AI71" s="68"/>
      <c r="AJ71" s="68"/>
      <c r="AK71" s="68"/>
      <c r="AL71" s="68"/>
      <c r="AM71" s="68"/>
      <c r="AN71" s="70">
        <v>42270.889837962961</v>
      </c>
      <c r="AO71" s="68"/>
      <c r="AP71" s="68" t="b">
        <v>1</v>
      </c>
      <c r="AQ71" s="68" t="b">
        <v>0</v>
      </c>
      <c r="AR71" s="68" t="b">
        <v>0</v>
      </c>
      <c r="AS71" s="68" t="s">
        <v>779</v>
      </c>
      <c r="AT71" s="68">
        <v>0</v>
      </c>
      <c r="AU71" s="72" t="s">
        <v>784</v>
      </c>
      <c r="AV71" s="68" t="b">
        <v>0</v>
      </c>
      <c r="AW71" s="68" t="s">
        <v>876</v>
      </c>
      <c r="AX71" s="72" t="s">
        <v>6297</v>
      </c>
      <c r="AY71" s="68" t="s">
        <v>66</v>
      </c>
    </row>
    <row r="72" spans="1:51" x14ac:dyDescent="0.25">
      <c r="A72" s="66" t="s">
        <v>1354</v>
      </c>
      <c r="B72" s="78"/>
      <c r="C72" s="78"/>
      <c r="D72" s="79"/>
      <c r="E72" s="90"/>
      <c r="F72" s="76" t="s">
        <v>5866</v>
      </c>
      <c r="G72" s="91"/>
      <c r="H72" s="77"/>
      <c r="I72" s="82"/>
      <c r="J72" s="92"/>
      <c r="K72" s="77" t="s">
        <v>6736</v>
      </c>
      <c r="L72" s="93"/>
      <c r="M72" s="87"/>
      <c r="N72" s="87"/>
      <c r="O72" s="88"/>
      <c r="P72" s="89"/>
      <c r="Q72" s="89"/>
      <c r="R72" s="75"/>
      <c r="S72" s="75"/>
      <c r="T72" s="75"/>
      <c r="U72" s="75"/>
      <c r="V72" s="52"/>
      <c r="W72" s="52"/>
      <c r="X72" s="52"/>
      <c r="Y72" s="52"/>
      <c r="Z72" s="51"/>
      <c r="AA72" s="83"/>
      <c r="AB72" s="83"/>
      <c r="AC72" s="84"/>
      <c r="AD72" s="68" t="s">
        <v>4082</v>
      </c>
      <c r="AE72" s="68">
        <v>18</v>
      </c>
      <c r="AF72" s="68">
        <v>687485</v>
      </c>
      <c r="AG72" s="68">
        <v>27609</v>
      </c>
      <c r="AH72" s="68">
        <v>28</v>
      </c>
      <c r="AI72" s="68">
        <v>-18000</v>
      </c>
      <c r="AJ72" s="68" t="s">
        <v>4497</v>
      </c>
      <c r="AK72" s="68" t="s">
        <v>4858</v>
      </c>
      <c r="AL72" s="72" t="s">
        <v>5085</v>
      </c>
      <c r="AM72" s="68" t="s">
        <v>733</v>
      </c>
      <c r="AN72" s="70">
        <v>40592.889768518522</v>
      </c>
      <c r="AO72" s="68"/>
      <c r="AP72" s="68" t="b">
        <v>0</v>
      </c>
      <c r="AQ72" s="68" t="b">
        <v>0</v>
      </c>
      <c r="AR72" s="68" t="b">
        <v>0</v>
      </c>
      <c r="AS72" s="68" t="s">
        <v>779</v>
      </c>
      <c r="AT72" s="68">
        <v>5296</v>
      </c>
      <c r="AU72" s="72" t="s">
        <v>784</v>
      </c>
      <c r="AV72" s="68" t="b">
        <v>1</v>
      </c>
      <c r="AW72" s="68" t="s">
        <v>876</v>
      </c>
      <c r="AX72" s="72" t="s">
        <v>6298</v>
      </c>
      <c r="AY72" s="68" t="s">
        <v>65</v>
      </c>
    </row>
    <row r="73" spans="1:51" x14ac:dyDescent="0.25">
      <c r="A73" s="66" t="s">
        <v>1355</v>
      </c>
      <c r="B73" s="78"/>
      <c r="C73" s="78"/>
      <c r="D73" s="79"/>
      <c r="E73" s="90"/>
      <c r="F73" s="76" t="s">
        <v>5867</v>
      </c>
      <c r="G73" s="91"/>
      <c r="H73" s="77"/>
      <c r="I73" s="82"/>
      <c r="J73" s="92"/>
      <c r="K73" s="77" t="s">
        <v>6737</v>
      </c>
      <c r="L73" s="93"/>
      <c r="M73" s="87"/>
      <c r="N73" s="87"/>
      <c r="O73" s="88"/>
      <c r="P73" s="89"/>
      <c r="Q73" s="89"/>
      <c r="R73" s="75"/>
      <c r="S73" s="75"/>
      <c r="T73" s="75"/>
      <c r="U73" s="75"/>
      <c r="V73" s="52"/>
      <c r="W73" s="52"/>
      <c r="X73" s="52"/>
      <c r="Y73" s="52"/>
      <c r="Z73" s="51"/>
      <c r="AA73" s="83"/>
      <c r="AB73" s="83"/>
      <c r="AC73" s="84"/>
      <c r="AD73" s="68" t="s">
        <v>4083</v>
      </c>
      <c r="AE73" s="68">
        <v>520</v>
      </c>
      <c r="AF73" s="68">
        <v>10230</v>
      </c>
      <c r="AG73" s="68">
        <v>31354</v>
      </c>
      <c r="AH73" s="68">
        <v>7786</v>
      </c>
      <c r="AI73" s="68">
        <v>-10800</v>
      </c>
      <c r="AJ73" s="68" t="s">
        <v>4498</v>
      </c>
      <c r="AK73" s="68" t="s">
        <v>4859</v>
      </c>
      <c r="AL73" s="72" t="s">
        <v>5086</v>
      </c>
      <c r="AM73" s="68" t="s">
        <v>5296</v>
      </c>
      <c r="AN73" s="70">
        <v>40820.055219907408</v>
      </c>
      <c r="AO73" s="72" t="s">
        <v>5359</v>
      </c>
      <c r="AP73" s="68" t="b">
        <v>0</v>
      </c>
      <c r="AQ73" s="68" t="b">
        <v>0</v>
      </c>
      <c r="AR73" s="68" t="b">
        <v>1</v>
      </c>
      <c r="AS73" s="68" t="s">
        <v>779</v>
      </c>
      <c r="AT73" s="68">
        <v>228</v>
      </c>
      <c r="AU73" s="72" t="s">
        <v>5674</v>
      </c>
      <c r="AV73" s="68" t="b">
        <v>0</v>
      </c>
      <c r="AW73" s="68" t="s">
        <v>876</v>
      </c>
      <c r="AX73" s="72" t="s">
        <v>6299</v>
      </c>
      <c r="AY73" s="68" t="s">
        <v>65</v>
      </c>
    </row>
    <row r="74" spans="1:51" x14ac:dyDescent="0.25">
      <c r="A74" s="66" t="s">
        <v>191</v>
      </c>
      <c r="B74" s="78"/>
      <c r="C74" s="78"/>
      <c r="D74" s="79"/>
      <c r="E74" s="90"/>
      <c r="F74" s="76" t="s">
        <v>818</v>
      </c>
      <c r="G74" s="91"/>
      <c r="H74" s="77"/>
      <c r="I74" s="82"/>
      <c r="J74" s="92"/>
      <c r="K74" s="77" t="s">
        <v>940</v>
      </c>
      <c r="L74" s="93"/>
      <c r="M74" s="87"/>
      <c r="N74" s="87"/>
      <c r="O74" s="88"/>
      <c r="P74" s="89"/>
      <c r="Q74" s="89"/>
      <c r="R74" s="75"/>
      <c r="S74" s="75"/>
      <c r="T74" s="75"/>
      <c r="U74" s="75"/>
      <c r="V74" s="52"/>
      <c r="W74" s="52"/>
      <c r="X74" s="52"/>
      <c r="Y74" s="52"/>
      <c r="Z74" s="51"/>
      <c r="AA74" s="83"/>
      <c r="AB74" s="83"/>
      <c r="AC74" s="84"/>
      <c r="AD74" s="68" t="s">
        <v>539</v>
      </c>
      <c r="AE74" s="68">
        <v>473</v>
      </c>
      <c r="AF74" s="68">
        <v>1189</v>
      </c>
      <c r="AG74" s="68">
        <v>6401</v>
      </c>
      <c r="AH74" s="68">
        <v>1159</v>
      </c>
      <c r="AI74" s="68">
        <v>-18000</v>
      </c>
      <c r="AJ74" s="68" t="s">
        <v>599</v>
      </c>
      <c r="AK74" s="68" t="s">
        <v>655</v>
      </c>
      <c r="AL74" s="68"/>
      <c r="AM74" s="68" t="s">
        <v>733</v>
      </c>
      <c r="AN74" s="70">
        <v>40927.30945601852</v>
      </c>
      <c r="AO74" s="72" t="s">
        <v>737</v>
      </c>
      <c r="AP74" s="68" t="b">
        <v>0</v>
      </c>
      <c r="AQ74" s="68" t="b">
        <v>0</v>
      </c>
      <c r="AR74" s="68" t="b">
        <v>1</v>
      </c>
      <c r="AS74" s="68" t="s">
        <v>779</v>
      </c>
      <c r="AT74" s="68">
        <v>1</v>
      </c>
      <c r="AU74" s="72" t="s">
        <v>785</v>
      </c>
      <c r="AV74" s="68" t="b">
        <v>0</v>
      </c>
      <c r="AW74" s="68" t="s">
        <v>876</v>
      </c>
      <c r="AX74" s="72" t="s">
        <v>880</v>
      </c>
      <c r="AY74" s="68" t="s">
        <v>66</v>
      </c>
    </row>
    <row r="75" spans="1:51" x14ac:dyDescent="0.25">
      <c r="A75" s="66" t="s">
        <v>1044</v>
      </c>
      <c r="B75" s="78"/>
      <c r="C75" s="78"/>
      <c r="D75" s="79"/>
      <c r="E75" s="90"/>
      <c r="F75" s="76" t="s">
        <v>5868</v>
      </c>
      <c r="G75" s="91"/>
      <c r="H75" s="77"/>
      <c r="I75" s="82"/>
      <c r="J75" s="92"/>
      <c r="K75" s="77" t="s">
        <v>6738</v>
      </c>
      <c r="L75" s="93"/>
      <c r="M75" s="87"/>
      <c r="N75" s="87"/>
      <c r="O75" s="88"/>
      <c r="P75" s="89"/>
      <c r="Q75" s="89"/>
      <c r="R75" s="75"/>
      <c r="S75" s="75"/>
      <c r="T75" s="75"/>
      <c r="U75" s="75"/>
      <c r="V75" s="52"/>
      <c r="W75" s="52"/>
      <c r="X75" s="52"/>
      <c r="Y75" s="52"/>
      <c r="Z75" s="51"/>
      <c r="AA75" s="83"/>
      <c r="AB75" s="83"/>
      <c r="AC75" s="84"/>
      <c r="AD75" s="68" t="s">
        <v>4084</v>
      </c>
      <c r="AE75" s="68">
        <v>508</v>
      </c>
      <c r="AF75" s="68">
        <v>991</v>
      </c>
      <c r="AG75" s="68">
        <v>48270</v>
      </c>
      <c r="AH75" s="68">
        <v>14451</v>
      </c>
      <c r="AI75" s="68">
        <v>-21600</v>
      </c>
      <c r="AJ75" s="68" t="s">
        <v>4499</v>
      </c>
      <c r="AK75" s="68"/>
      <c r="AL75" s="72" t="s">
        <v>5087</v>
      </c>
      <c r="AM75" s="68" t="s">
        <v>732</v>
      </c>
      <c r="AN75" s="70">
        <v>40349.783634259256</v>
      </c>
      <c r="AO75" s="72" t="s">
        <v>5360</v>
      </c>
      <c r="AP75" s="68" t="b">
        <v>0</v>
      </c>
      <c r="AQ75" s="68" t="b">
        <v>0</v>
      </c>
      <c r="AR75" s="68" t="b">
        <v>1</v>
      </c>
      <c r="AS75" s="68" t="s">
        <v>779</v>
      </c>
      <c r="AT75" s="68">
        <v>8</v>
      </c>
      <c r="AU75" s="72" t="s">
        <v>808</v>
      </c>
      <c r="AV75" s="68" t="b">
        <v>0</v>
      </c>
      <c r="AW75" s="68" t="s">
        <v>876</v>
      </c>
      <c r="AX75" s="72" t="s">
        <v>6300</v>
      </c>
      <c r="AY75" s="68" t="s">
        <v>66</v>
      </c>
    </row>
    <row r="76" spans="1:51" x14ac:dyDescent="0.25">
      <c r="A76" s="66" t="s">
        <v>1045</v>
      </c>
      <c r="B76" s="78"/>
      <c r="C76" s="78"/>
      <c r="D76" s="79"/>
      <c r="E76" s="90"/>
      <c r="F76" s="76" t="s">
        <v>5869</v>
      </c>
      <c r="G76" s="91"/>
      <c r="H76" s="77"/>
      <c r="I76" s="82"/>
      <c r="J76" s="92"/>
      <c r="K76" s="77" t="s">
        <v>6739</v>
      </c>
      <c r="L76" s="93"/>
      <c r="M76" s="87"/>
      <c r="N76" s="87"/>
      <c r="O76" s="88"/>
      <c r="P76" s="89"/>
      <c r="Q76" s="89"/>
      <c r="R76" s="75"/>
      <c r="S76" s="75"/>
      <c r="T76" s="75"/>
      <c r="U76" s="75"/>
      <c r="V76" s="52"/>
      <c r="W76" s="52"/>
      <c r="X76" s="52"/>
      <c r="Y76" s="52"/>
      <c r="Z76" s="51"/>
      <c r="AA76" s="83"/>
      <c r="AB76" s="83"/>
      <c r="AC76" s="84"/>
      <c r="AD76" s="68" t="s">
        <v>4085</v>
      </c>
      <c r="AE76" s="68">
        <v>587</v>
      </c>
      <c r="AF76" s="68">
        <v>571</v>
      </c>
      <c r="AG76" s="68">
        <v>15327</v>
      </c>
      <c r="AH76" s="68">
        <v>9120</v>
      </c>
      <c r="AI76" s="68"/>
      <c r="AJ76" s="68"/>
      <c r="AK76" s="68"/>
      <c r="AL76" s="68"/>
      <c r="AM76" s="68"/>
      <c r="AN76" s="70">
        <v>40967.972384259258</v>
      </c>
      <c r="AO76" s="72" t="s">
        <v>5361</v>
      </c>
      <c r="AP76" s="68" t="b">
        <v>1</v>
      </c>
      <c r="AQ76" s="68" t="b">
        <v>0</v>
      </c>
      <c r="AR76" s="68" t="b">
        <v>1</v>
      </c>
      <c r="AS76" s="68" t="s">
        <v>779</v>
      </c>
      <c r="AT76" s="68">
        <v>0</v>
      </c>
      <c r="AU76" s="72" t="s">
        <v>784</v>
      </c>
      <c r="AV76" s="68" t="b">
        <v>0</v>
      </c>
      <c r="AW76" s="68" t="s">
        <v>876</v>
      </c>
      <c r="AX76" s="72" t="s">
        <v>6301</v>
      </c>
      <c r="AY76" s="68" t="s">
        <v>66</v>
      </c>
    </row>
    <row r="77" spans="1:51" x14ac:dyDescent="0.25">
      <c r="A77" s="66" t="s">
        <v>1046</v>
      </c>
      <c r="B77" s="78"/>
      <c r="C77" s="78"/>
      <c r="D77" s="79"/>
      <c r="E77" s="90"/>
      <c r="F77" s="76" t="s">
        <v>5870</v>
      </c>
      <c r="G77" s="91"/>
      <c r="H77" s="77"/>
      <c r="I77" s="82"/>
      <c r="J77" s="92"/>
      <c r="K77" s="77" t="s">
        <v>6740</v>
      </c>
      <c r="L77" s="93"/>
      <c r="M77" s="87"/>
      <c r="N77" s="87"/>
      <c r="O77" s="88"/>
      <c r="P77" s="89"/>
      <c r="Q77" s="89"/>
      <c r="R77" s="75"/>
      <c r="S77" s="75"/>
      <c r="T77" s="75"/>
      <c r="U77" s="75"/>
      <c r="V77" s="52"/>
      <c r="W77" s="52"/>
      <c r="X77" s="52"/>
      <c r="Y77" s="52"/>
      <c r="Z77" s="51"/>
      <c r="AA77" s="83"/>
      <c r="AB77" s="83"/>
      <c r="AC77" s="84"/>
      <c r="AD77" s="68" t="s">
        <v>4086</v>
      </c>
      <c r="AE77" s="68">
        <v>373</v>
      </c>
      <c r="AF77" s="68">
        <v>2009</v>
      </c>
      <c r="AG77" s="68">
        <v>17439</v>
      </c>
      <c r="AH77" s="68">
        <v>52</v>
      </c>
      <c r="AI77" s="68">
        <v>-14400</v>
      </c>
      <c r="AJ77" s="68" t="s">
        <v>4500</v>
      </c>
      <c r="AK77" s="68"/>
      <c r="AL77" s="68"/>
      <c r="AM77" s="68" t="s">
        <v>5294</v>
      </c>
      <c r="AN77" s="70">
        <v>41128.879652777781</v>
      </c>
      <c r="AO77" s="72" t="s">
        <v>5362</v>
      </c>
      <c r="AP77" s="68" t="b">
        <v>0</v>
      </c>
      <c r="AQ77" s="68" t="b">
        <v>0</v>
      </c>
      <c r="AR77" s="68" t="b">
        <v>0</v>
      </c>
      <c r="AS77" s="68" t="s">
        <v>779</v>
      </c>
      <c r="AT77" s="68">
        <v>86</v>
      </c>
      <c r="AU77" s="72" t="s">
        <v>5675</v>
      </c>
      <c r="AV77" s="68" t="b">
        <v>1</v>
      </c>
      <c r="AW77" s="68" t="s">
        <v>876</v>
      </c>
      <c r="AX77" s="72" t="s">
        <v>6302</v>
      </c>
      <c r="AY77" s="68" t="s">
        <v>66</v>
      </c>
    </row>
    <row r="78" spans="1:51" x14ac:dyDescent="0.25">
      <c r="A78" s="66" t="s">
        <v>1047</v>
      </c>
      <c r="B78" s="78"/>
      <c r="C78" s="78"/>
      <c r="D78" s="79"/>
      <c r="E78" s="90"/>
      <c r="F78" s="76" t="s">
        <v>5871</v>
      </c>
      <c r="G78" s="91"/>
      <c r="H78" s="77"/>
      <c r="I78" s="82"/>
      <c r="J78" s="92"/>
      <c r="K78" s="77" t="s">
        <v>6741</v>
      </c>
      <c r="L78" s="93"/>
      <c r="M78" s="87"/>
      <c r="N78" s="87"/>
      <c r="O78" s="88"/>
      <c r="P78" s="89"/>
      <c r="Q78" s="89"/>
      <c r="R78" s="75"/>
      <c r="S78" s="75"/>
      <c r="T78" s="75"/>
      <c r="U78" s="75"/>
      <c r="V78" s="52"/>
      <c r="W78" s="52"/>
      <c r="X78" s="52"/>
      <c r="Y78" s="52"/>
      <c r="Z78" s="51"/>
      <c r="AA78" s="83"/>
      <c r="AB78" s="83"/>
      <c r="AC78" s="84"/>
      <c r="AD78" s="68" t="s">
        <v>4087</v>
      </c>
      <c r="AE78" s="68">
        <v>1052</v>
      </c>
      <c r="AF78" s="68">
        <v>9797</v>
      </c>
      <c r="AG78" s="68">
        <v>42953</v>
      </c>
      <c r="AH78" s="68">
        <v>588</v>
      </c>
      <c r="AI78" s="68">
        <v>-21600</v>
      </c>
      <c r="AJ78" s="68" t="s">
        <v>4501</v>
      </c>
      <c r="AK78" s="68" t="s">
        <v>4860</v>
      </c>
      <c r="AL78" s="72" t="s">
        <v>5088</v>
      </c>
      <c r="AM78" s="68" t="s">
        <v>732</v>
      </c>
      <c r="AN78" s="70">
        <v>39664.716469907406</v>
      </c>
      <c r="AO78" s="72" t="s">
        <v>5363</v>
      </c>
      <c r="AP78" s="68" t="b">
        <v>0</v>
      </c>
      <c r="AQ78" s="68" t="b">
        <v>0</v>
      </c>
      <c r="AR78" s="68" t="b">
        <v>1</v>
      </c>
      <c r="AS78" s="68" t="s">
        <v>779</v>
      </c>
      <c r="AT78" s="68">
        <v>422</v>
      </c>
      <c r="AU78" s="72" t="s">
        <v>5676</v>
      </c>
      <c r="AV78" s="68" t="b">
        <v>1</v>
      </c>
      <c r="AW78" s="68" t="s">
        <v>876</v>
      </c>
      <c r="AX78" s="72" t="s">
        <v>6303</v>
      </c>
      <c r="AY78" s="68" t="s">
        <v>66</v>
      </c>
    </row>
    <row r="79" spans="1:51" x14ac:dyDescent="0.25">
      <c r="A79" s="66" t="s">
        <v>1048</v>
      </c>
      <c r="B79" s="78"/>
      <c r="C79" s="78"/>
      <c r="D79" s="79"/>
      <c r="E79" s="90"/>
      <c r="F79" s="76" t="s">
        <v>5872</v>
      </c>
      <c r="G79" s="91"/>
      <c r="H79" s="77"/>
      <c r="I79" s="82"/>
      <c r="J79" s="92"/>
      <c r="K79" s="77" t="s">
        <v>6742</v>
      </c>
      <c r="L79" s="93"/>
      <c r="M79" s="87"/>
      <c r="N79" s="87"/>
      <c r="O79" s="88"/>
      <c r="P79" s="89"/>
      <c r="Q79" s="89"/>
      <c r="R79" s="75"/>
      <c r="S79" s="75"/>
      <c r="T79" s="75"/>
      <c r="U79" s="75"/>
      <c r="V79" s="52"/>
      <c r="W79" s="52"/>
      <c r="X79" s="52"/>
      <c r="Y79" s="52"/>
      <c r="Z79" s="51"/>
      <c r="AA79" s="83"/>
      <c r="AB79" s="83"/>
      <c r="AC79" s="84"/>
      <c r="AD79" s="68" t="s">
        <v>4088</v>
      </c>
      <c r="AE79" s="68">
        <v>76</v>
      </c>
      <c r="AF79" s="68">
        <v>903</v>
      </c>
      <c r="AG79" s="68">
        <v>9820</v>
      </c>
      <c r="AH79" s="68">
        <v>13</v>
      </c>
      <c r="AI79" s="68">
        <v>-21600</v>
      </c>
      <c r="AJ79" s="68" t="s">
        <v>4502</v>
      </c>
      <c r="AK79" s="68" t="s">
        <v>4861</v>
      </c>
      <c r="AL79" s="72" t="s">
        <v>5089</v>
      </c>
      <c r="AM79" s="68" t="s">
        <v>732</v>
      </c>
      <c r="AN79" s="70">
        <v>39919.118946759256</v>
      </c>
      <c r="AO79" s="72" t="s">
        <v>5364</v>
      </c>
      <c r="AP79" s="68" t="b">
        <v>0</v>
      </c>
      <c r="AQ79" s="68" t="b">
        <v>0</v>
      </c>
      <c r="AR79" s="68" t="b">
        <v>0</v>
      </c>
      <c r="AS79" s="68" t="s">
        <v>779</v>
      </c>
      <c r="AT79" s="68">
        <v>39</v>
      </c>
      <c r="AU79" s="72" t="s">
        <v>5677</v>
      </c>
      <c r="AV79" s="68" t="b">
        <v>0</v>
      </c>
      <c r="AW79" s="68" t="s">
        <v>876</v>
      </c>
      <c r="AX79" s="72" t="s">
        <v>6304</v>
      </c>
      <c r="AY79" s="68" t="s">
        <v>66</v>
      </c>
    </row>
    <row r="80" spans="1:51" x14ac:dyDescent="0.25">
      <c r="A80" s="66" t="s">
        <v>1049</v>
      </c>
      <c r="B80" s="78"/>
      <c r="C80" s="78"/>
      <c r="D80" s="79"/>
      <c r="E80" s="90"/>
      <c r="F80" s="76" t="s">
        <v>5873</v>
      </c>
      <c r="G80" s="91"/>
      <c r="H80" s="77"/>
      <c r="I80" s="82"/>
      <c r="J80" s="92"/>
      <c r="K80" s="77" t="s">
        <v>6743</v>
      </c>
      <c r="L80" s="93"/>
      <c r="M80" s="87"/>
      <c r="N80" s="87"/>
      <c r="O80" s="88"/>
      <c r="P80" s="89"/>
      <c r="Q80" s="89"/>
      <c r="R80" s="75"/>
      <c r="S80" s="75"/>
      <c r="T80" s="75"/>
      <c r="U80" s="75"/>
      <c r="V80" s="52"/>
      <c r="W80" s="52"/>
      <c r="X80" s="52"/>
      <c r="Y80" s="52"/>
      <c r="Z80" s="51"/>
      <c r="AA80" s="83"/>
      <c r="AB80" s="83"/>
      <c r="AC80" s="84"/>
      <c r="AD80" s="68" t="s">
        <v>4089</v>
      </c>
      <c r="AE80" s="68">
        <v>1635</v>
      </c>
      <c r="AF80" s="68">
        <v>1921</v>
      </c>
      <c r="AG80" s="68">
        <v>20326</v>
      </c>
      <c r="AH80" s="68">
        <v>219</v>
      </c>
      <c r="AI80" s="68">
        <v>-21600</v>
      </c>
      <c r="AJ80" s="68" t="s">
        <v>4503</v>
      </c>
      <c r="AK80" s="68" t="s">
        <v>4862</v>
      </c>
      <c r="AL80" s="72" t="s">
        <v>5090</v>
      </c>
      <c r="AM80" s="68" t="s">
        <v>732</v>
      </c>
      <c r="AN80" s="70">
        <v>40045.774537037039</v>
      </c>
      <c r="AO80" s="72" t="s">
        <v>5365</v>
      </c>
      <c r="AP80" s="68" t="b">
        <v>0</v>
      </c>
      <c r="AQ80" s="68" t="b">
        <v>0</v>
      </c>
      <c r="AR80" s="68" t="b">
        <v>1</v>
      </c>
      <c r="AS80" s="68" t="s">
        <v>779</v>
      </c>
      <c r="AT80" s="68">
        <v>78</v>
      </c>
      <c r="AU80" s="72" t="s">
        <v>5678</v>
      </c>
      <c r="AV80" s="68" t="b">
        <v>0</v>
      </c>
      <c r="AW80" s="68" t="s">
        <v>876</v>
      </c>
      <c r="AX80" s="72" t="s">
        <v>6305</v>
      </c>
      <c r="AY80" s="68" t="s">
        <v>66</v>
      </c>
    </row>
    <row r="81" spans="1:51" x14ac:dyDescent="0.25">
      <c r="A81" s="66" t="s">
        <v>1050</v>
      </c>
      <c r="B81" s="78"/>
      <c r="C81" s="78"/>
      <c r="D81" s="79"/>
      <c r="E81" s="90"/>
      <c r="F81" s="76" t="s">
        <v>5874</v>
      </c>
      <c r="G81" s="91"/>
      <c r="H81" s="77"/>
      <c r="I81" s="82"/>
      <c r="J81" s="92"/>
      <c r="K81" s="77" t="s">
        <v>6744</v>
      </c>
      <c r="L81" s="93"/>
      <c r="M81" s="87"/>
      <c r="N81" s="87"/>
      <c r="O81" s="88"/>
      <c r="P81" s="89"/>
      <c r="Q81" s="89"/>
      <c r="R81" s="75"/>
      <c r="S81" s="75"/>
      <c r="T81" s="75"/>
      <c r="U81" s="75"/>
      <c r="V81" s="52"/>
      <c r="W81" s="52"/>
      <c r="X81" s="52"/>
      <c r="Y81" s="52"/>
      <c r="Z81" s="51"/>
      <c r="AA81" s="83"/>
      <c r="AB81" s="83"/>
      <c r="AC81" s="84"/>
      <c r="AD81" s="68" t="s">
        <v>4090</v>
      </c>
      <c r="AE81" s="68">
        <v>1530</v>
      </c>
      <c r="AF81" s="68">
        <v>504</v>
      </c>
      <c r="AG81" s="68">
        <v>6160</v>
      </c>
      <c r="AH81" s="68">
        <v>445</v>
      </c>
      <c r="AI81" s="68">
        <v>-21600</v>
      </c>
      <c r="AJ81" s="68" t="s">
        <v>4504</v>
      </c>
      <c r="AK81" s="68" t="s">
        <v>4863</v>
      </c>
      <c r="AL81" s="68"/>
      <c r="AM81" s="68" t="s">
        <v>732</v>
      </c>
      <c r="AN81" s="70">
        <v>40784.009363425925</v>
      </c>
      <c r="AO81" s="72" t="s">
        <v>5366</v>
      </c>
      <c r="AP81" s="68" t="b">
        <v>0</v>
      </c>
      <c r="AQ81" s="68" t="b">
        <v>0</v>
      </c>
      <c r="AR81" s="68" t="b">
        <v>1</v>
      </c>
      <c r="AS81" s="68" t="s">
        <v>779</v>
      </c>
      <c r="AT81" s="68">
        <v>16</v>
      </c>
      <c r="AU81" s="72" t="s">
        <v>5679</v>
      </c>
      <c r="AV81" s="68" t="b">
        <v>0</v>
      </c>
      <c r="AW81" s="68" t="s">
        <v>876</v>
      </c>
      <c r="AX81" s="72" t="s">
        <v>6306</v>
      </c>
      <c r="AY81" s="68" t="s">
        <v>66</v>
      </c>
    </row>
    <row r="82" spans="1:51" x14ac:dyDescent="0.25">
      <c r="A82" s="66" t="s">
        <v>1051</v>
      </c>
      <c r="B82" s="78"/>
      <c r="C82" s="78"/>
      <c r="D82" s="79"/>
      <c r="E82" s="90"/>
      <c r="F82" s="76" t="s">
        <v>5875</v>
      </c>
      <c r="G82" s="91"/>
      <c r="H82" s="77"/>
      <c r="I82" s="82"/>
      <c r="J82" s="92"/>
      <c r="K82" s="77" t="s">
        <v>6745</v>
      </c>
      <c r="L82" s="93"/>
      <c r="M82" s="87"/>
      <c r="N82" s="87"/>
      <c r="O82" s="88"/>
      <c r="P82" s="89"/>
      <c r="Q82" s="89"/>
      <c r="R82" s="75"/>
      <c r="S82" s="75"/>
      <c r="T82" s="75"/>
      <c r="U82" s="75"/>
      <c r="V82" s="52"/>
      <c r="W82" s="52"/>
      <c r="X82" s="52"/>
      <c r="Y82" s="52"/>
      <c r="Z82" s="51"/>
      <c r="AA82" s="83"/>
      <c r="AB82" s="83"/>
      <c r="AC82" s="84"/>
      <c r="AD82" s="68" t="s">
        <v>4091</v>
      </c>
      <c r="AE82" s="68">
        <v>1478</v>
      </c>
      <c r="AF82" s="68">
        <v>548</v>
      </c>
      <c r="AG82" s="68">
        <v>3518</v>
      </c>
      <c r="AH82" s="68">
        <v>4533</v>
      </c>
      <c r="AI82" s="68">
        <v>-18000</v>
      </c>
      <c r="AJ82" s="68" t="s">
        <v>4505</v>
      </c>
      <c r="AK82" s="68" t="s">
        <v>680</v>
      </c>
      <c r="AL82" s="68"/>
      <c r="AM82" s="68" t="s">
        <v>733</v>
      </c>
      <c r="AN82" s="70">
        <v>39531.033194444448</v>
      </c>
      <c r="AO82" s="72" t="s">
        <v>5367</v>
      </c>
      <c r="AP82" s="68" t="b">
        <v>1</v>
      </c>
      <c r="AQ82" s="68" t="b">
        <v>0</v>
      </c>
      <c r="AR82" s="68" t="b">
        <v>1</v>
      </c>
      <c r="AS82" s="68" t="s">
        <v>779</v>
      </c>
      <c r="AT82" s="68">
        <v>6</v>
      </c>
      <c r="AU82" s="72" t="s">
        <v>784</v>
      </c>
      <c r="AV82" s="68" t="b">
        <v>0</v>
      </c>
      <c r="AW82" s="68" t="s">
        <v>876</v>
      </c>
      <c r="AX82" s="72" t="s">
        <v>6307</v>
      </c>
      <c r="AY82" s="68" t="s">
        <v>66</v>
      </c>
    </row>
    <row r="83" spans="1:51" x14ac:dyDescent="0.25">
      <c r="A83" s="66" t="s">
        <v>1052</v>
      </c>
      <c r="B83" s="78"/>
      <c r="C83" s="78"/>
      <c r="D83" s="79"/>
      <c r="E83" s="90"/>
      <c r="F83" s="76" t="s">
        <v>5876</v>
      </c>
      <c r="G83" s="91"/>
      <c r="H83" s="77"/>
      <c r="I83" s="82"/>
      <c r="J83" s="92"/>
      <c r="K83" s="77" t="s">
        <v>6746</v>
      </c>
      <c r="L83" s="93"/>
      <c r="M83" s="87"/>
      <c r="N83" s="87"/>
      <c r="O83" s="88"/>
      <c r="P83" s="89"/>
      <c r="Q83" s="89"/>
      <c r="R83" s="75"/>
      <c r="S83" s="75"/>
      <c r="T83" s="75"/>
      <c r="U83" s="75"/>
      <c r="V83" s="52"/>
      <c r="W83" s="52"/>
      <c r="X83" s="52"/>
      <c r="Y83" s="52"/>
      <c r="Z83" s="51"/>
      <c r="AA83" s="83"/>
      <c r="AB83" s="83"/>
      <c r="AC83" s="84"/>
      <c r="AD83" s="68" t="s">
        <v>4092</v>
      </c>
      <c r="AE83" s="68">
        <v>705</v>
      </c>
      <c r="AF83" s="68">
        <v>789</v>
      </c>
      <c r="AG83" s="68">
        <v>22144</v>
      </c>
      <c r="AH83" s="68">
        <v>13537</v>
      </c>
      <c r="AI83" s="68">
        <v>-28800</v>
      </c>
      <c r="AJ83" s="68" t="s">
        <v>4506</v>
      </c>
      <c r="AK83" s="68" t="s">
        <v>4864</v>
      </c>
      <c r="AL83" s="68"/>
      <c r="AM83" s="68" t="s">
        <v>731</v>
      </c>
      <c r="AN83" s="70">
        <v>41939.04241898148</v>
      </c>
      <c r="AO83" s="72" t="s">
        <v>5368</v>
      </c>
      <c r="AP83" s="68" t="b">
        <v>0</v>
      </c>
      <c r="AQ83" s="68" t="b">
        <v>0</v>
      </c>
      <c r="AR83" s="68" t="b">
        <v>1</v>
      </c>
      <c r="AS83" s="68" t="s">
        <v>779</v>
      </c>
      <c r="AT83" s="68">
        <v>16</v>
      </c>
      <c r="AU83" s="72" t="s">
        <v>784</v>
      </c>
      <c r="AV83" s="68" t="b">
        <v>0</v>
      </c>
      <c r="AW83" s="68" t="s">
        <v>876</v>
      </c>
      <c r="AX83" s="72" t="s">
        <v>6308</v>
      </c>
      <c r="AY83" s="68" t="s">
        <v>66</v>
      </c>
    </row>
    <row r="84" spans="1:51" x14ac:dyDescent="0.25">
      <c r="A84" s="66" t="s">
        <v>1053</v>
      </c>
      <c r="B84" s="78"/>
      <c r="C84" s="78"/>
      <c r="D84" s="79"/>
      <c r="E84" s="90"/>
      <c r="F84" s="76" t="s">
        <v>5877</v>
      </c>
      <c r="G84" s="91"/>
      <c r="H84" s="77"/>
      <c r="I84" s="82"/>
      <c r="J84" s="92"/>
      <c r="K84" s="77" t="s">
        <v>6747</v>
      </c>
      <c r="L84" s="93"/>
      <c r="M84" s="87"/>
      <c r="N84" s="87"/>
      <c r="O84" s="88"/>
      <c r="P84" s="89"/>
      <c r="Q84" s="89"/>
      <c r="R84" s="75"/>
      <c r="S84" s="75"/>
      <c r="T84" s="75"/>
      <c r="U84" s="75"/>
      <c r="V84" s="52"/>
      <c r="W84" s="52"/>
      <c r="X84" s="52"/>
      <c r="Y84" s="52"/>
      <c r="Z84" s="51"/>
      <c r="AA84" s="83"/>
      <c r="AB84" s="83"/>
      <c r="AC84" s="84"/>
      <c r="AD84" s="68" t="s">
        <v>4093</v>
      </c>
      <c r="AE84" s="68">
        <v>820</v>
      </c>
      <c r="AF84" s="68">
        <v>413</v>
      </c>
      <c r="AG84" s="68">
        <v>2229</v>
      </c>
      <c r="AH84" s="68">
        <v>422</v>
      </c>
      <c r="AI84" s="68">
        <v>-18000</v>
      </c>
      <c r="AJ84" s="68" t="s">
        <v>4507</v>
      </c>
      <c r="AK84" s="68"/>
      <c r="AL84" s="68"/>
      <c r="AM84" s="68" t="s">
        <v>733</v>
      </c>
      <c r="AN84" s="70">
        <v>40660.905891203707</v>
      </c>
      <c r="AO84" s="72" t="s">
        <v>5369</v>
      </c>
      <c r="AP84" s="68" t="b">
        <v>0</v>
      </c>
      <c r="AQ84" s="68" t="b">
        <v>0</v>
      </c>
      <c r="AR84" s="68" t="b">
        <v>0</v>
      </c>
      <c r="AS84" s="68" t="s">
        <v>779</v>
      </c>
      <c r="AT84" s="68">
        <v>0</v>
      </c>
      <c r="AU84" s="72" t="s">
        <v>5680</v>
      </c>
      <c r="AV84" s="68" t="b">
        <v>0</v>
      </c>
      <c r="AW84" s="68" t="s">
        <v>876</v>
      </c>
      <c r="AX84" s="72" t="s">
        <v>6309</v>
      </c>
      <c r="AY84" s="68" t="s">
        <v>66</v>
      </c>
    </row>
    <row r="85" spans="1:51" x14ac:dyDescent="0.25">
      <c r="A85" s="66" t="s">
        <v>1294</v>
      </c>
      <c r="B85" s="78"/>
      <c r="C85" s="78"/>
      <c r="D85" s="79"/>
      <c r="E85" s="90"/>
      <c r="F85" s="76" t="s">
        <v>5878</v>
      </c>
      <c r="G85" s="91"/>
      <c r="H85" s="77"/>
      <c r="I85" s="82"/>
      <c r="J85" s="92"/>
      <c r="K85" s="77" t="s">
        <v>6748</v>
      </c>
      <c r="L85" s="93"/>
      <c r="M85" s="87"/>
      <c r="N85" s="87"/>
      <c r="O85" s="88"/>
      <c r="P85" s="89"/>
      <c r="Q85" s="89"/>
      <c r="R85" s="75"/>
      <c r="S85" s="75"/>
      <c r="T85" s="75"/>
      <c r="U85" s="75"/>
      <c r="V85" s="52"/>
      <c r="W85" s="52"/>
      <c r="X85" s="52"/>
      <c r="Y85" s="52"/>
      <c r="Z85" s="51"/>
      <c r="AA85" s="83"/>
      <c r="AB85" s="83"/>
      <c r="AC85" s="84"/>
      <c r="AD85" s="68" t="s">
        <v>4094</v>
      </c>
      <c r="AE85" s="68">
        <v>301</v>
      </c>
      <c r="AF85" s="68">
        <v>17782</v>
      </c>
      <c r="AG85" s="68">
        <v>36307</v>
      </c>
      <c r="AH85" s="68">
        <v>183</v>
      </c>
      <c r="AI85" s="68">
        <v>-21600</v>
      </c>
      <c r="AJ85" s="68" t="s">
        <v>4508</v>
      </c>
      <c r="AK85" s="68" t="s">
        <v>4865</v>
      </c>
      <c r="AL85" s="72" t="s">
        <v>5091</v>
      </c>
      <c r="AM85" s="68" t="s">
        <v>732</v>
      </c>
      <c r="AN85" s="70">
        <v>39925.647268518522</v>
      </c>
      <c r="AO85" s="72" t="s">
        <v>5370</v>
      </c>
      <c r="AP85" s="68" t="b">
        <v>1</v>
      </c>
      <c r="AQ85" s="68" t="b">
        <v>0</v>
      </c>
      <c r="AR85" s="68" t="b">
        <v>1</v>
      </c>
      <c r="AS85" s="68" t="s">
        <v>779</v>
      </c>
      <c r="AT85" s="68">
        <v>248</v>
      </c>
      <c r="AU85" s="72" t="s">
        <v>784</v>
      </c>
      <c r="AV85" s="68" t="b">
        <v>0</v>
      </c>
      <c r="AW85" s="68" t="s">
        <v>876</v>
      </c>
      <c r="AX85" s="72" t="s">
        <v>6310</v>
      </c>
      <c r="AY85" s="68" t="s">
        <v>66</v>
      </c>
    </row>
    <row r="86" spans="1:51" x14ac:dyDescent="0.25">
      <c r="A86" s="66" t="s">
        <v>1054</v>
      </c>
      <c r="B86" s="78"/>
      <c r="C86" s="78"/>
      <c r="D86" s="79"/>
      <c r="E86" s="90"/>
      <c r="F86" s="76" t="s">
        <v>5879</v>
      </c>
      <c r="G86" s="91"/>
      <c r="H86" s="77"/>
      <c r="I86" s="82"/>
      <c r="J86" s="92"/>
      <c r="K86" s="77" t="s">
        <v>6749</v>
      </c>
      <c r="L86" s="93"/>
      <c r="M86" s="87"/>
      <c r="N86" s="87"/>
      <c r="O86" s="88"/>
      <c r="P86" s="89"/>
      <c r="Q86" s="89"/>
      <c r="R86" s="75"/>
      <c r="S86" s="75"/>
      <c r="T86" s="75"/>
      <c r="U86" s="75"/>
      <c r="V86" s="52"/>
      <c r="W86" s="52"/>
      <c r="X86" s="52"/>
      <c r="Y86" s="52"/>
      <c r="Z86" s="51"/>
      <c r="AA86" s="83"/>
      <c r="AB86" s="83"/>
      <c r="AC86" s="84"/>
      <c r="AD86" s="68" t="s">
        <v>4095</v>
      </c>
      <c r="AE86" s="68">
        <v>1063</v>
      </c>
      <c r="AF86" s="68">
        <v>2334</v>
      </c>
      <c r="AG86" s="68">
        <v>9026</v>
      </c>
      <c r="AH86" s="68">
        <v>1454</v>
      </c>
      <c r="AI86" s="68">
        <v>-21600</v>
      </c>
      <c r="AJ86" s="68" t="s">
        <v>4509</v>
      </c>
      <c r="AK86" s="68" t="s">
        <v>4866</v>
      </c>
      <c r="AL86" s="68"/>
      <c r="AM86" s="68" t="s">
        <v>732</v>
      </c>
      <c r="AN86" s="70">
        <v>39922.84275462963</v>
      </c>
      <c r="AO86" s="72" t="s">
        <v>5371</v>
      </c>
      <c r="AP86" s="68" t="b">
        <v>1</v>
      </c>
      <c r="AQ86" s="68" t="b">
        <v>0</v>
      </c>
      <c r="AR86" s="68" t="b">
        <v>0</v>
      </c>
      <c r="AS86" s="68" t="s">
        <v>779</v>
      </c>
      <c r="AT86" s="68">
        <v>68</v>
      </c>
      <c r="AU86" s="72" t="s">
        <v>784</v>
      </c>
      <c r="AV86" s="68" t="b">
        <v>0</v>
      </c>
      <c r="AW86" s="68" t="s">
        <v>876</v>
      </c>
      <c r="AX86" s="72" t="s">
        <v>6311</v>
      </c>
      <c r="AY86" s="68" t="s">
        <v>66</v>
      </c>
    </row>
    <row r="87" spans="1:51" x14ac:dyDescent="0.25">
      <c r="A87" s="66" t="s">
        <v>1055</v>
      </c>
      <c r="B87" s="78"/>
      <c r="C87" s="78"/>
      <c r="D87" s="79"/>
      <c r="E87" s="90"/>
      <c r="F87" s="76" t="s">
        <v>5880</v>
      </c>
      <c r="G87" s="91"/>
      <c r="H87" s="77"/>
      <c r="I87" s="82"/>
      <c r="J87" s="92"/>
      <c r="K87" s="77" t="s">
        <v>6750</v>
      </c>
      <c r="L87" s="93"/>
      <c r="M87" s="87"/>
      <c r="N87" s="87"/>
      <c r="O87" s="88"/>
      <c r="P87" s="89"/>
      <c r="Q87" s="89"/>
      <c r="R87" s="75"/>
      <c r="S87" s="75"/>
      <c r="T87" s="75"/>
      <c r="U87" s="75"/>
      <c r="V87" s="52"/>
      <c r="W87" s="52"/>
      <c r="X87" s="52"/>
      <c r="Y87" s="52"/>
      <c r="Z87" s="51"/>
      <c r="AA87" s="83"/>
      <c r="AB87" s="83"/>
      <c r="AC87" s="84"/>
      <c r="AD87" s="68" t="s">
        <v>4096</v>
      </c>
      <c r="AE87" s="68">
        <v>197</v>
      </c>
      <c r="AF87" s="68">
        <v>59</v>
      </c>
      <c r="AG87" s="68">
        <v>65</v>
      </c>
      <c r="AH87" s="68">
        <v>5</v>
      </c>
      <c r="AI87" s="68">
        <v>-28800</v>
      </c>
      <c r="AJ87" s="68" t="s">
        <v>4510</v>
      </c>
      <c r="AK87" s="68" t="s">
        <v>4866</v>
      </c>
      <c r="AL87" s="68"/>
      <c r="AM87" s="68" t="s">
        <v>731</v>
      </c>
      <c r="AN87" s="70">
        <v>42353.750486111108</v>
      </c>
      <c r="AO87" s="68"/>
      <c r="AP87" s="68" t="b">
        <v>0</v>
      </c>
      <c r="AQ87" s="68" t="b">
        <v>0</v>
      </c>
      <c r="AR87" s="68" t="b">
        <v>0</v>
      </c>
      <c r="AS87" s="68" t="s">
        <v>779</v>
      </c>
      <c r="AT87" s="68">
        <v>0</v>
      </c>
      <c r="AU87" s="72" t="s">
        <v>784</v>
      </c>
      <c r="AV87" s="68" t="b">
        <v>0</v>
      </c>
      <c r="AW87" s="68" t="s">
        <v>876</v>
      </c>
      <c r="AX87" s="72" t="s">
        <v>6312</v>
      </c>
      <c r="AY87" s="68" t="s">
        <v>66</v>
      </c>
    </row>
    <row r="88" spans="1:51" x14ac:dyDescent="0.25">
      <c r="A88" s="66" t="s">
        <v>1056</v>
      </c>
      <c r="B88" s="78"/>
      <c r="C88" s="78"/>
      <c r="D88" s="79"/>
      <c r="E88" s="90"/>
      <c r="F88" s="76" t="s">
        <v>5881</v>
      </c>
      <c r="G88" s="91"/>
      <c r="H88" s="77"/>
      <c r="I88" s="82"/>
      <c r="J88" s="92"/>
      <c r="K88" s="77" t="s">
        <v>6751</v>
      </c>
      <c r="L88" s="93"/>
      <c r="M88" s="87"/>
      <c r="N88" s="87"/>
      <c r="O88" s="88"/>
      <c r="P88" s="89"/>
      <c r="Q88" s="89"/>
      <c r="R88" s="75"/>
      <c r="S88" s="75"/>
      <c r="T88" s="75"/>
      <c r="U88" s="75"/>
      <c r="V88" s="52"/>
      <c r="W88" s="52"/>
      <c r="X88" s="52"/>
      <c r="Y88" s="52"/>
      <c r="Z88" s="51"/>
      <c r="AA88" s="83"/>
      <c r="AB88" s="83"/>
      <c r="AC88" s="84"/>
      <c r="AD88" s="68" t="s">
        <v>4097</v>
      </c>
      <c r="AE88" s="68">
        <v>1034</v>
      </c>
      <c r="AF88" s="68">
        <v>2043</v>
      </c>
      <c r="AG88" s="68">
        <v>77793</v>
      </c>
      <c r="AH88" s="68">
        <v>20024</v>
      </c>
      <c r="AI88" s="68">
        <v>-21600</v>
      </c>
      <c r="AJ88" s="68" t="s">
        <v>4511</v>
      </c>
      <c r="AK88" s="68" t="s">
        <v>4867</v>
      </c>
      <c r="AL88" s="68"/>
      <c r="AM88" s="68" t="s">
        <v>732</v>
      </c>
      <c r="AN88" s="70">
        <v>40744.916967592595</v>
      </c>
      <c r="AO88" s="72" t="s">
        <v>5372</v>
      </c>
      <c r="AP88" s="68" t="b">
        <v>0</v>
      </c>
      <c r="AQ88" s="68" t="b">
        <v>0</v>
      </c>
      <c r="AR88" s="68" t="b">
        <v>1</v>
      </c>
      <c r="AS88" s="68" t="s">
        <v>779</v>
      </c>
      <c r="AT88" s="68">
        <v>1</v>
      </c>
      <c r="AU88" s="72" t="s">
        <v>5681</v>
      </c>
      <c r="AV88" s="68" t="b">
        <v>0</v>
      </c>
      <c r="AW88" s="68" t="s">
        <v>876</v>
      </c>
      <c r="AX88" s="72" t="s">
        <v>6313</v>
      </c>
      <c r="AY88" s="68" t="s">
        <v>66</v>
      </c>
    </row>
    <row r="89" spans="1:51" x14ac:dyDescent="0.25">
      <c r="A89" s="66" t="s">
        <v>1057</v>
      </c>
      <c r="B89" s="78"/>
      <c r="C89" s="78"/>
      <c r="D89" s="79"/>
      <c r="E89" s="90"/>
      <c r="F89" s="76" t="s">
        <v>5882</v>
      </c>
      <c r="G89" s="91"/>
      <c r="H89" s="77"/>
      <c r="I89" s="82"/>
      <c r="J89" s="92"/>
      <c r="K89" s="77" t="s">
        <v>6752</v>
      </c>
      <c r="L89" s="93"/>
      <c r="M89" s="87"/>
      <c r="N89" s="87"/>
      <c r="O89" s="88"/>
      <c r="P89" s="89"/>
      <c r="Q89" s="89"/>
      <c r="R89" s="75"/>
      <c r="S89" s="75"/>
      <c r="T89" s="75"/>
      <c r="U89" s="75"/>
      <c r="V89" s="52"/>
      <c r="W89" s="52"/>
      <c r="X89" s="52"/>
      <c r="Y89" s="52"/>
      <c r="Z89" s="51"/>
      <c r="AA89" s="83"/>
      <c r="AB89" s="83"/>
      <c r="AC89" s="84"/>
      <c r="AD89" s="68" t="s">
        <v>4098</v>
      </c>
      <c r="AE89" s="68">
        <v>1253</v>
      </c>
      <c r="AF89" s="68">
        <v>328</v>
      </c>
      <c r="AG89" s="68">
        <v>725</v>
      </c>
      <c r="AH89" s="68">
        <v>374</v>
      </c>
      <c r="AI89" s="68">
        <v>-18000</v>
      </c>
      <c r="AJ89" s="68" t="s">
        <v>4512</v>
      </c>
      <c r="AK89" s="68" t="s">
        <v>4866</v>
      </c>
      <c r="AL89" s="72" t="s">
        <v>5092</v>
      </c>
      <c r="AM89" s="68" t="s">
        <v>733</v>
      </c>
      <c r="AN89" s="70">
        <v>41647.926064814812</v>
      </c>
      <c r="AO89" s="72" t="s">
        <v>5373</v>
      </c>
      <c r="AP89" s="68" t="b">
        <v>1</v>
      </c>
      <c r="AQ89" s="68" t="b">
        <v>0</v>
      </c>
      <c r="AR89" s="68" t="b">
        <v>0</v>
      </c>
      <c r="AS89" s="68" t="s">
        <v>779</v>
      </c>
      <c r="AT89" s="68">
        <v>8</v>
      </c>
      <c r="AU89" s="72" t="s">
        <v>784</v>
      </c>
      <c r="AV89" s="68" t="b">
        <v>0</v>
      </c>
      <c r="AW89" s="68" t="s">
        <v>876</v>
      </c>
      <c r="AX89" s="72" t="s">
        <v>6314</v>
      </c>
      <c r="AY89" s="68" t="s">
        <v>66</v>
      </c>
    </row>
    <row r="90" spans="1:51" x14ac:dyDescent="0.25">
      <c r="A90" s="66" t="s">
        <v>1058</v>
      </c>
      <c r="B90" s="78"/>
      <c r="C90" s="78"/>
      <c r="D90" s="79"/>
      <c r="E90" s="90"/>
      <c r="F90" s="76" t="s">
        <v>5883</v>
      </c>
      <c r="G90" s="91"/>
      <c r="H90" s="77"/>
      <c r="I90" s="82"/>
      <c r="J90" s="92"/>
      <c r="K90" s="77" t="s">
        <v>6753</v>
      </c>
      <c r="L90" s="93"/>
      <c r="M90" s="87"/>
      <c r="N90" s="87"/>
      <c r="O90" s="88"/>
      <c r="P90" s="89"/>
      <c r="Q90" s="89"/>
      <c r="R90" s="75"/>
      <c r="S90" s="75"/>
      <c r="T90" s="75"/>
      <c r="U90" s="75"/>
      <c r="V90" s="52"/>
      <c r="W90" s="52"/>
      <c r="X90" s="52"/>
      <c r="Y90" s="52"/>
      <c r="Z90" s="51"/>
      <c r="AA90" s="83"/>
      <c r="AB90" s="83"/>
      <c r="AC90" s="84"/>
      <c r="AD90" s="68" t="s">
        <v>4099</v>
      </c>
      <c r="AE90" s="68">
        <v>235</v>
      </c>
      <c r="AF90" s="68">
        <v>1134</v>
      </c>
      <c r="AG90" s="68">
        <v>115872</v>
      </c>
      <c r="AH90" s="68">
        <v>20973</v>
      </c>
      <c r="AI90" s="68">
        <v>-18000</v>
      </c>
      <c r="AJ90" s="68" t="s">
        <v>4513</v>
      </c>
      <c r="AK90" s="68" t="s">
        <v>4868</v>
      </c>
      <c r="AL90" s="72" t="s">
        <v>5093</v>
      </c>
      <c r="AM90" s="68" t="s">
        <v>5297</v>
      </c>
      <c r="AN90" s="70">
        <v>40500.700833333336</v>
      </c>
      <c r="AO90" s="72" t="s">
        <v>5374</v>
      </c>
      <c r="AP90" s="68" t="b">
        <v>1</v>
      </c>
      <c r="AQ90" s="68" t="b">
        <v>0</v>
      </c>
      <c r="AR90" s="68" t="b">
        <v>1</v>
      </c>
      <c r="AS90" s="68" t="s">
        <v>779</v>
      </c>
      <c r="AT90" s="68">
        <v>90</v>
      </c>
      <c r="AU90" s="72" t="s">
        <v>784</v>
      </c>
      <c r="AV90" s="68" t="b">
        <v>0</v>
      </c>
      <c r="AW90" s="68" t="s">
        <v>876</v>
      </c>
      <c r="AX90" s="72" t="s">
        <v>6315</v>
      </c>
      <c r="AY90" s="68" t="s">
        <v>66</v>
      </c>
    </row>
    <row r="91" spans="1:51" x14ac:dyDescent="0.25">
      <c r="A91" s="66" t="s">
        <v>1059</v>
      </c>
      <c r="B91" s="78"/>
      <c r="C91" s="78"/>
      <c r="D91" s="79"/>
      <c r="E91" s="90"/>
      <c r="F91" s="76" t="s">
        <v>5884</v>
      </c>
      <c r="G91" s="91"/>
      <c r="H91" s="77"/>
      <c r="I91" s="82"/>
      <c r="J91" s="92"/>
      <c r="K91" s="77" t="s">
        <v>6754</v>
      </c>
      <c r="L91" s="93"/>
      <c r="M91" s="87"/>
      <c r="N91" s="87"/>
      <c r="O91" s="88"/>
      <c r="P91" s="89"/>
      <c r="Q91" s="89"/>
      <c r="R91" s="75"/>
      <c r="S91" s="75"/>
      <c r="T91" s="75"/>
      <c r="U91" s="75"/>
      <c r="V91" s="52"/>
      <c r="W91" s="52"/>
      <c r="X91" s="52"/>
      <c r="Y91" s="52"/>
      <c r="Z91" s="51"/>
      <c r="AA91" s="83"/>
      <c r="AB91" s="83"/>
      <c r="AC91" s="84"/>
      <c r="AD91" s="68" t="s">
        <v>4100</v>
      </c>
      <c r="AE91" s="68">
        <v>125</v>
      </c>
      <c r="AF91" s="68">
        <v>123</v>
      </c>
      <c r="AG91" s="68">
        <v>2082</v>
      </c>
      <c r="AH91" s="68">
        <v>1444</v>
      </c>
      <c r="AI91" s="68"/>
      <c r="AJ91" s="68" t="s">
        <v>4514</v>
      </c>
      <c r="AK91" s="68" t="s">
        <v>4869</v>
      </c>
      <c r="AL91" s="68"/>
      <c r="AM91" s="68"/>
      <c r="AN91" s="70">
        <v>41439.670231481483</v>
      </c>
      <c r="AO91" s="68"/>
      <c r="AP91" s="68" t="b">
        <v>1</v>
      </c>
      <c r="AQ91" s="68" t="b">
        <v>0</v>
      </c>
      <c r="AR91" s="68" t="b">
        <v>1</v>
      </c>
      <c r="AS91" s="68" t="s">
        <v>779</v>
      </c>
      <c r="AT91" s="68">
        <v>2</v>
      </c>
      <c r="AU91" s="72" t="s">
        <v>784</v>
      </c>
      <c r="AV91" s="68" t="b">
        <v>0</v>
      </c>
      <c r="AW91" s="68" t="s">
        <v>876</v>
      </c>
      <c r="AX91" s="72" t="s">
        <v>6316</v>
      </c>
      <c r="AY91" s="68" t="s">
        <v>66</v>
      </c>
    </row>
    <row r="92" spans="1:51" x14ac:dyDescent="0.25">
      <c r="A92" s="66" t="s">
        <v>1060</v>
      </c>
      <c r="B92" s="78"/>
      <c r="C92" s="78"/>
      <c r="D92" s="79"/>
      <c r="E92" s="90"/>
      <c r="F92" s="76" t="s">
        <v>5885</v>
      </c>
      <c r="G92" s="91"/>
      <c r="H92" s="77"/>
      <c r="I92" s="82"/>
      <c r="J92" s="92"/>
      <c r="K92" s="77" t="s">
        <v>6755</v>
      </c>
      <c r="L92" s="93"/>
      <c r="M92" s="87"/>
      <c r="N92" s="87"/>
      <c r="O92" s="88"/>
      <c r="P92" s="89"/>
      <c r="Q92" s="89"/>
      <c r="R92" s="75"/>
      <c r="S92" s="75"/>
      <c r="T92" s="75"/>
      <c r="U92" s="75"/>
      <c r="V92" s="52"/>
      <c r="W92" s="52"/>
      <c r="X92" s="52"/>
      <c r="Y92" s="52"/>
      <c r="Z92" s="51"/>
      <c r="AA92" s="83"/>
      <c r="AB92" s="83"/>
      <c r="AC92" s="84"/>
      <c r="AD92" s="68" t="s">
        <v>4101</v>
      </c>
      <c r="AE92" s="68">
        <v>227</v>
      </c>
      <c r="AF92" s="68">
        <v>143</v>
      </c>
      <c r="AG92" s="68">
        <v>5303</v>
      </c>
      <c r="AH92" s="68">
        <v>2</v>
      </c>
      <c r="AI92" s="68"/>
      <c r="AJ92" s="68" t="s">
        <v>4515</v>
      </c>
      <c r="AK92" s="68" t="s">
        <v>4870</v>
      </c>
      <c r="AL92" s="72" t="s">
        <v>5094</v>
      </c>
      <c r="AM92" s="68"/>
      <c r="AN92" s="70">
        <v>40947.676261574074</v>
      </c>
      <c r="AO92" s="72" t="s">
        <v>5375</v>
      </c>
      <c r="AP92" s="68" t="b">
        <v>1</v>
      </c>
      <c r="AQ92" s="68" t="b">
        <v>0</v>
      </c>
      <c r="AR92" s="68" t="b">
        <v>1</v>
      </c>
      <c r="AS92" s="68" t="s">
        <v>779</v>
      </c>
      <c r="AT92" s="68">
        <v>3</v>
      </c>
      <c r="AU92" s="72" t="s">
        <v>784</v>
      </c>
      <c r="AV92" s="68" t="b">
        <v>0</v>
      </c>
      <c r="AW92" s="68" t="s">
        <v>876</v>
      </c>
      <c r="AX92" s="72" t="s">
        <v>6317</v>
      </c>
      <c r="AY92" s="68" t="s">
        <v>66</v>
      </c>
    </row>
    <row r="93" spans="1:51" x14ac:dyDescent="0.25">
      <c r="A93" s="66" t="s">
        <v>1061</v>
      </c>
      <c r="B93" s="78"/>
      <c r="C93" s="78"/>
      <c r="D93" s="79"/>
      <c r="E93" s="90"/>
      <c r="F93" s="76" t="s">
        <v>5886</v>
      </c>
      <c r="G93" s="91"/>
      <c r="H93" s="77"/>
      <c r="I93" s="82"/>
      <c r="J93" s="92"/>
      <c r="K93" s="77" t="s">
        <v>6756</v>
      </c>
      <c r="L93" s="93"/>
      <c r="M93" s="87"/>
      <c r="N93" s="87"/>
      <c r="O93" s="88"/>
      <c r="P93" s="89"/>
      <c r="Q93" s="89"/>
      <c r="R93" s="75"/>
      <c r="S93" s="75"/>
      <c r="T93" s="75"/>
      <c r="U93" s="75"/>
      <c r="V93" s="52"/>
      <c r="W93" s="52"/>
      <c r="X93" s="52"/>
      <c r="Y93" s="52"/>
      <c r="Z93" s="51"/>
      <c r="AA93" s="83"/>
      <c r="AB93" s="83"/>
      <c r="AC93" s="84"/>
      <c r="AD93" s="68" t="s">
        <v>4102</v>
      </c>
      <c r="AE93" s="68">
        <v>518</v>
      </c>
      <c r="AF93" s="68">
        <v>689</v>
      </c>
      <c r="AG93" s="68">
        <v>12357</v>
      </c>
      <c r="AH93" s="68">
        <v>6178</v>
      </c>
      <c r="AI93" s="68">
        <v>-21600</v>
      </c>
      <c r="AJ93" s="68"/>
      <c r="AK93" s="68" t="s">
        <v>4871</v>
      </c>
      <c r="AL93" s="68"/>
      <c r="AM93" s="68" t="s">
        <v>732</v>
      </c>
      <c r="AN93" s="70">
        <v>40646.929560185185</v>
      </c>
      <c r="AO93" s="72" t="s">
        <v>5376</v>
      </c>
      <c r="AP93" s="68" t="b">
        <v>0</v>
      </c>
      <c r="AQ93" s="68" t="b">
        <v>0</v>
      </c>
      <c r="AR93" s="68" t="b">
        <v>1</v>
      </c>
      <c r="AS93" s="68" t="s">
        <v>779</v>
      </c>
      <c r="AT93" s="68">
        <v>1</v>
      </c>
      <c r="AU93" s="72" t="s">
        <v>5682</v>
      </c>
      <c r="AV93" s="68" t="b">
        <v>0</v>
      </c>
      <c r="AW93" s="68" t="s">
        <v>876</v>
      </c>
      <c r="AX93" s="72" t="s">
        <v>6318</v>
      </c>
      <c r="AY93" s="68" t="s">
        <v>66</v>
      </c>
    </row>
    <row r="94" spans="1:51" x14ac:dyDescent="0.25">
      <c r="A94" s="66" t="s">
        <v>1062</v>
      </c>
      <c r="B94" s="78"/>
      <c r="C94" s="78"/>
      <c r="D94" s="79"/>
      <c r="E94" s="90"/>
      <c r="F94" s="76" t="s">
        <v>5887</v>
      </c>
      <c r="G94" s="91"/>
      <c r="H94" s="77"/>
      <c r="I94" s="82"/>
      <c r="J94" s="92"/>
      <c r="K94" s="77" t="s">
        <v>6757</v>
      </c>
      <c r="L94" s="93"/>
      <c r="M94" s="87"/>
      <c r="N94" s="87"/>
      <c r="O94" s="88"/>
      <c r="P94" s="89"/>
      <c r="Q94" s="89"/>
      <c r="R94" s="75"/>
      <c r="S94" s="75"/>
      <c r="T94" s="75"/>
      <c r="U94" s="75"/>
      <c r="V94" s="52"/>
      <c r="W94" s="52"/>
      <c r="X94" s="52"/>
      <c r="Y94" s="52"/>
      <c r="Z94" s="51"/>
      <c r="AA94" s="83"/>
      <c r="AB94" s="83"/>
      <c r="AC94" s="84"/>
      <c r="AD94" s="68" t="s">
        <v>4103</v>
      </c>
      <c r="AE94" s="68">
        <v>0</v>
      </c>
      <c r="AF94" s="68">
        <v>75</v>
      </c>
      <c r="AG94" s="68">
        <v>23461</v>
      </c>
      <c r="AH94" s="68">
        <v>0</v>
      </c>
      <c r="AI94" s="68"/>
      <c r="AJ94" s="68"/>
      <c r="AK94" s="68"/>
      <c r="AL94" s="68"/>
      <c r="AM94" s="68"/>
      <c r="AN94" s="70">
        <v>42376.849432870367</v>
      </c>
      <c r="AO94" s="68"/>
      <c r="AP94" s="68" t="b">
        <v>1</v>
      </c>
      <c r="AQ94" s="68" t="b">
        <v>0</v>
      </c>
      <c r="AR94" s="68" t="b">
        <v>0</v>
      </c>
      <c r="AS94" s="68" t="s">
        <v>779</v>
      </c>
      <c r="AT94" s="68">
        <v>49</v>
      </c>
      <c r="AU94" s="68"/>
      <c r="AV94" s="68" t="b">
        <v>0</v>
      </c>
      <c r="AW94" s="68" t="s">
        <v>876</v>
      </c>
      <c r="AX94" s="72" t="s">
        <v>6319</v>
      </c>
      <c r="AY94" s="68" t="s">
        <v>66</v>
      </c>
    </row>
    <row r="95" spans="1:51" x14ac:dyDescent="0.25">
      <c r="A95" s="66" t="s">
        <v>1063</v>
      </c>
      <c r="B95" s="78"/>
      <c r="C95" s="78"/>
      <c r="D95" s="79"/>
      <c r="E95" s="90"/>
      <c r="F95" s="76" t="s">
        <v>5888</v>
      </c>
      <c r="G95" s="91"/>
      <c r="H95" s="77"/>
      <c r="I95" s="82"/>
      <c r="J95" s="92"/>
      <c r="K95" s="77" t="s">
        <v>6758</v>
      </c>
      <c r="L95" s="93"/>
      <c r="M95" s="87"/>
      <c r="N95" s="87"/>
      <c r="O95" s="88"/>
      <c r="P95" s="89"/>
      <c r="Q95" s="89"/>
      <c r="R95" s="75"/>
      <c r="S95" s="75"/>
      <c r="T95" s="75"/>
      <c r="U95" s="75"/>
      <c r="V95" s="52"/>
      <c r="W95" s="52"/>
      <c r="X95" s="52"/>
      <c r="Y95" s="52"/>
      <c r="Z95" s="51"/>
      <c r="AA95" s="83"/>
      <c r="AB95" s="83"/>
      <c r="AC95" s="84"/>
      <c r="AD95" s="68" t="s">
        <v>4104</v>
      </c>
      <c r="AE95" s="68">
        <v>40</v>
      </c>
      <c r="AF95" s="68">
        <v>893</v>
      </c>
      <c r="AG95" s="68">
        <v>168014</v>
      </c>
      <c r="AH95" s="68">
        <v>0</v>
      </c>
      <c r="AI95" s="68"/>
      <c r="AJ95" s="68" t="s">
        <v>4516</v>
      </c>
      <c r="AK95" s="68" t="s">
        <v>4872</v>
      </c>
      <c r="AL95" s="72" t="s">
        <v>5095</v>
      </c>
      <c r="AM95" s="68"/>
      <c r="AN95" s="70">
        <v>42007.971875000003</v>
      </c>
      <c r="AO95" s="72" t="s">
        <v>5377</v>
      </c>
      <c r="AP95" s="68" t="b">
        <v>1</v>
      </c>
      <c r="AQ95" s="68" t="b">
        <v>0</v>
      </c>
      <c r="AR95" s="68" t="b">
        <v>0</v>
      </c>
      <c r="AS95" s="68" t="s">
        <v>779</v>
      </c>
      <c r="AT95" s="68">
        <v>1673</v>
      </c>
      <c r="AU95" s="72" t="s">
        <v>784</v>
      </c>
      <c r="AV95" s="68" t="b">
        <v>0</v>
      </c>
      <c r="AW95" s="68" t="s">
        <v>876</v>
      </c>
      <c r="AX95" s="72" t="s">
        <v>6320</v>
      </c>
      <c r="AY95" s="68" t="s">
        <v>66</v>
      </c>
    </row>
    <row r="96" spans="1:51" x14ac:dyDescent="0.25">
      <c r="A96" s="66" t="s">
        <v>1064</v>
      </c>
      <c r="B96" s="78"/>
      <c r="C96" s="78"/>
      <c r="D96" s="79"/>
      <c r="E96" s="90"/>
      <c r="F96" s="76" t="s">
        <v>5889</v>
      </c>
      <c r="G96" s="91"/>
      <c r="H96" s="77"/>
      <c r="I96" s="82"/>
      <c r="J96" s="92"/>
      <c r="K96" s="77" t="s">
        <v>6759</v>
      </c>
      <c r="L96" s="93"/>
      <c r="M96" s="87"/>
      <c r="N96" s="87"/>
      <c r="O96" s="88"/>
      <c r="P96" s="89"/>
      <c r="Q96" s="89"/>
      <c r="R96" s="75"/>
      <c r="S96" s="75"/>
      <c r="T96" s="75"/>
      <c r="U96" s="75"/>
      <c r="V96" s="52"/>
      <c r="W96" s="52"/>
      <c r="X96" s="52"/>
      <c r="Y96" s="52"/>
      <c r="Z96" s="51"/>
      <c r="AA96" s="83"/>
      <c r="AB96" s="83"/>
      <c r="AC96" s="84"/>
      <c r="AD96" s="68" t="s">
        <v>4105</v>
      </c>
      <c r="AE96" s="68">
        <v>269</v>
      </c>
      <c r="AF96" s="68">
        <v>13030</v>
      </c>
      <c r="AG96" s="68">
        <v>70041</v>
      </c>
      <c r="AH96" s="68">
        <v>4</v>
      </c>
      <c r="AI96" s="68">
        <v>-21600</v>
      </c>
      <c r="AJ96" s="68" t="s">
        <v>4517</v>
      </c>
      <c r="AK96" s="68" t="s">
        <v>4873</v>
      </c>
      <c r="AL96" s="72" t="s">
        <v>5096</v>
      </c>
      <c r="AM96" s="68" t="s">
        <v>732</v>
      </c>
      <c r="AN96" s="70">
        <v>39923.768113425926</v>
      </c>
      <c r="AO96" s="72" t="s">
        <v>5378</v>
      </c>
      <c r="AP96" s="68" t="b">
        <v>0</v>
      </c>
      <c r="AQ96" s="68" t="b">
        <v>0</v>
      </c>
      <c r="AR96" s="68" t="b">
        <v>0</v>
      </c>
      <c r="AS96" s="68" t="s">
        <v>779</v>
      </c>
      <c r="AT96" s="68">
        <v>215</v>
      </c>
      <c r="AU96" s="72" t="s">
        <v>5683</v>
      </c>
      <c r="AV96" s="68" t="b">
        <v>0</v>
      </c>
      <c r="AW96" s="68" t="s">
        <v>876</v>
      </c>
      <c r="AX96" s="72" t="s">
        <v>6321</v>
      </c>
      <c r="AY96" s="68" t="s">
        <v>66</v>
      </c>
    </row>
    <row r="97" spans="1:51" x14ac:dyDescent="0.25">
      <c r="A97" s="66" t="s">
        <v>1065</v>
      </c>
      <c r="B97" s="78"/>
      <c r="C97" s="78"/>
      <c r="D97" s="79"/>
      <c r="E97" s="90"/>
      <c r="F97" s="76" t="s">
        <v>5890</v>
      </c>
      <c r="G97" s="91"/>
      <c r="H97" s="77"/>
      <c r="I97" s="82"/>
      <c r="J97" s="92"/>
      <c r="K97" s="77" t="s">
        <v>6760</v>
      </c>
      <c r="L97" s="93"/>
      <c r="M97" s="87"/>
      <c r="N97" s="87"/>
      <c r="O97" s="88"/>
      <c r="P97" s="89"/>
      <c r="Q97" s="89"/>
      <c r="R97" s="75"/>
      <c r="S97" s="75"/>
      <c r="T97" s="75"/>
      <c r="U97" s="75"/>
      <c r="V97" s="52"/>
      <c r="W97" s="52"/>
      <c r="X97" s="52"/>
      <c r="Y97" s="52"/>
      <c r="Z97" s="51"/>
      <c r="AA97" s="83"/>
      <c r="AB97" s="83"/>
      <c r="AC97" s="84"/>
      <c r="AD97" s="68" t="s">
        <v>4106</v>
      </c>
      <c r="AE97" s="68">
        <v>284</v>
      </c>
      <c r="AF97" s="68">
        <v>1073</v>
      </c>
      <c r="AG97" s="68">
        <v>46531</v>
      </c>
      <c r="AH97" s="68">
        <v>107531</v>
      </c>
      <c r="AI97" s="68">
        <v>-28800</v>
      </c>
      <c r="AJ97" s="68" t="s">
        <v>4518</v>
      </c>
      <c r="AK97" s="68" t="s">
        <v>4874</v>
      </c>
      <c r="AL97" s="68"/>
      <c r="AM97" s="68" t="s">
        <v>731</v>
      </c>
      <c r="AN97" s="70">
        <v>41834.314652777779</v>
      </c>
      <c r="AO97" s="72" t="s">
        <v>5379</v>
      </c>
      <c r="AP97" s="68" t="b">
        <v>0</v>
      </c>
      <c r="AQ97" s="68" t="b">
        <v>0</v>
      </c>
      <c r="AR97" s="68" t="b">
        <v>0</v>
      </c>
      <c r="AS97" s="68" t="s">
        <v>779</v>
      </c>
      <c r="AT97" s="68">
        <v>33</v>
      </c>
      <c r="AU97" s="72" t="s">
        <v>5684</v>
      </c>
      <c r="AV97" s="68" t="b">
        <v>0</v>
      </c>
      <c r="AW97" s="68" t="s">
        <v>876</v>
      </c>
      <c r="AX97" s="72" t="s">
        <v>6322</v>
      </c>
      <c r="AY97" s="68" t="s">
        <v>66</v>
      </c>
    </row>
    <row r="98" spans="1:51" x14ac:dyDescent="0.25">
      <c r="A98" s="66" t="s">
        <v>1066</v>
      </c>
      <c r="B98" s="78"/>
      <c r="C98" s="78"/>
      <c r="D98" s="79"/>
      <c r="E98" s="90"/>
      <c r="F98" s="76" t="s">
        <v>5891</v>
      </c>
      <c r="G98" s="91"/>
      <c r="H98" s="77"/>
      <c r="I98" s="82"/>
      <c r="J98" s="92"/>
      <c r="K98" s="77" t="s">
        <v>6761</v>
      </c>
      <c r="L98" s="93"/>
      <c r="M98" s="87"/>
      <c r="N98" s="87"/>
      <c r="O98" s="88"/>
      <c r="P98" s="89"/>
      <c r="Q98" s="89"/>
      <c r="R98" s="75"/>
      <c r="S98" s="75"/>
      <c r="T98" s="75"/>
      <c r="U98" s="75"/>
      <c r="V98" s="52"/>
      <c r="W98" s="52"/>
      <c r="X98" s="52"/>
      <c r="Y98" s="52"/>
      <c r="Z98" s="51"/>
      <c r="AA98" s="83"/>
      <c r="AB98" s="83"/>
      <c r="AC98" s="84"/>
      <c r="AD98" s="68" t="s">
        <v>4107</v>
      </c>
      <c r="AE98" s="68">
        <v>1163</v>
      </c>
      <c r="AF98" s="68">
        <v>647</v>
      </c>
      <c r="AG98" s="68">
        <v>4844</v>
      </c>
      <c r="AH98" s="68">
        <v>3945</v>
      </c>
      <c r="AI98" s="68">
        <v>-25200</v>
      </c>
      <c r="AJ98" s="68" t="s">
        <v>4519</v>
      </c>
      <c r="AK98" s="68" t="s">
        <v>660</v>
      </c>
      <c r="AL98" s="68"/>
      <c r="AM98" s="68" t="s">
        <v>660</v>
      </c>
      <c r="AN98" s="70">
        <v>39884.258715277778</v>
      </c>
      <c r="AO98" s="72" t="s">
        <v>5380</v>
      </c>
      <c r="AP98" s="68" t="b">
        <v>0</v>
      </c>
      <c r="AQ98" s="68" t="b">
        <v>0</v>
      </c>
      <c r="AR98" s="68" t="b">
        <v>1</v>
      </c>
      <c r="AS98" s="68" t="s">
        <v>779</v>
      </c>
      <c r="AT98" s="68">
        <v>19</v>
      </c>
      <c r="AU98" s="72" t="s">
        <v>798</v>
      </c>
      <c r="AV98" s="68" t="b">
        <v>0</v>
      </c>
      <c r="AW98" s="68" t="s">
        <v>876</v>
      </c>
      <c r="AX98" s="72" t="s">
        <v>6323</v>
      </c>
      <c r="AY98" s="68" t="s">
        <v>66</v>
      </c>
    </row>
    <row r="99" spans="1:51" x14ac:dyDescent="0.25">
      <c r="A99" s="66" t="s">
        <v>1067</v>
      </c>
      <c r="B99" s="78"/>
      <c r="C99" s="78"/>
      <c r="D99" s="79"/>
      <c r="E99" s="90"/>
      <c r="F99" s="76" t="s">
        <v>5892</v>
      </c>
      <c r="G99" s="91"/>
      <c r="H99" s="77"/>
      <c r="I99" s="82"/>
      <c r="J99" s="92"/>
      <c r="K99" s="77" t="s">
        <v>6762</v>
      </c>
      <c r="L99" s="93"/>
      <c r="M99" s="87"/>
      <c r="N99" s="87"/>
      <c r="O99" s="88"/>
      <c r="P99" s="89"/>
      <c r="Q99" s="89"/>
      <c r="R99" s="75"/>
      <c r="S99" s="75"/>
      <c r="T99" s="75"/>
      <c r="U99" s="75"/>
      <c r="V99" s="52"/>
      <c r="W99" s="52"/>
      <c r="X99" s="52"/>
      <c r="Y99" s="52"/>
      <c r="Z99" s="51"/>
      <c r="AA99" s="83"/>
      <c r="AB99" s="83"/>
      <c r="AC99" s="84"/>
      <c r="AD99" s="68" t="s">
        <v>4108</v>
      </c>
      <c r="AE99" s="68">
        <v>830</v>
      </c>
      <c r="AF99" s="68">
        <v>4048</v>
      </c>
      <c r="AG99" s="68">
        <v>135064</v>
      </c>
      <c r="AH99" s="68">
        <v>3</v>
      </c>
      <c r="AI99" s="68">
        <v>-32400</v>
      </c>
      <c r="AJ99" s="68" t="s">
        <v>4520</v>
      </c>
      <c r="AK99" s="68" t="s">
        <v>4875</v>
      </c>
      <c r="AL99" s="72" t="s">
        <v>5097</v>
      </c>
      <c r="AM99" s="68" t="s">
        <v>5295</v>
      </c>
      <c r="AN99" s="70">
        <v>40594.348379629628</v>
      </c>
      <c r="AO99" s="72" t="s">
        <v>5381</v>
      </c>
      <c r="AP99" s="68" t="b">
        <v>0</v>
      </c>
      <c r="AQ99" s="68" t="b">
        <v>0</v>
      </c>
      <c r="AR99" s="68" t="b">
        <v>0</v>
      </c>
      <c r="AS99" s="68" t="s">
        <v>779</v>
      </c>
      <c r="AT99" s="68">
        <v>167</v>
      </c>
      <c r="AU99" s="72" t="s">
        <v>5685</v>
      </c>
      <c r="AV99" s="68" t="b">
        <v>0</v>
      </c>
      <c r="AW99" s="68" t="s">
        <v>876</v>
      </c>
      <c r="AX99" s="72" t="s">
        <v>6324</v>
      </c>
      <c r="AY99" s="68" t="s">
        <v>66</v>
      </c>
    </row>
    <row r="100" spans="1:51" x14ac:dyDescent="0.25">
      <c r="A100" s="66" t="s">
        <v>1068</v>
      </c>
      <c r="B100" s="78"/>
      <c r="C100" s="78"/>
      <c r="D100" s="79"/>
      <c r="E100" s="90"/>
      <c r="F100" s="76" t="s">
        <v>5893</v>
      </c>
      <c r="G100" s="91"/>
      <c r="H100" s="77"/>
      <c r="I100" s="82"/>
      <c r="J100" s="92"/>
      <c r="K100" s="77" t="s">
        <v>6763</v>
      </c>
      <c r="L100" s="93"/>
      <c r="M100" s="87"/>
      <c r="N100" s="87"/>
      <c r="O100" s="88"/>
      <c r="P100" s="89"/>
      <c r="Q100" s="89"/>
      <c r="R100" s="75"/>
      <c r="S100" s="75"/>
      <c r="T100" s="75"/>
      <c r="U100" s="75"/>
      <c r="V100" s="52"/>
      <c r="W100" s="52"/>
      <c r="X100" s="52"/>
      <c r="Y100" s="52"/>
      <c r="Z100" s="51"/>
      <c r="AA100" s="83"/>
      <c r="AB100" s="83"/>
      <c r="AC100" s="84"/>
      <c r="AD100" s="68" t="s">
        <v>4109</v>
      </c>
      <c r="AE100" s="68">
        <v>299</v>
      </c>
      <c r="AF100" s="68">
        <v>123</v>
      </c>
      <c r="AG100" s="68">
        <v>576</v>
      </c>
      <c r="AH100" s="68">
        <v>25</v>
      </c>
      <c r="AI100" s="68"/>
      <c r="AJ100" s="68" t="s">
        <v>4521</v>
      </c>
      <c r="AK100" s="68" t="s">
        <v>688</v>
      </c>
      <c r="AL100" s="68"/>
      <c r="AM100" s="68"/>
      <c r="AN100" s="70">
        <v>40274.804189814815</v>
      </c>
      <c r="AO100" s="68"/>
      <c r="AP100" s="68" t="b">
        <v>0</v>
      </c>
      <c r="AQ100" s="68" t="b">
        <v>0</v>
      </c>
      <c r="AR100" s="68" t="b">
        <v>1</v>
      </c>
      <c r="AS100" s="68" t="s">
        <v>779</v>
      </c>
      <c r="AT100" s="68">
        <v>5</v>
      </c>
      <c r="AU100" s="72" t="s">
        <v>5686</v>
      </c>
      <c r="AV100" s="68" t="b">
        <v>0</v>
      </c>
      <c r="AW100" s="68" t="s">
        <v>876</v>
      </c>
      <c r="AX100" s="72" t="s">
        <v>6325</v>
      </c>
      <c r="AY100" s="68" t="s">
        <v>66</v>
      </c>
    </row>
    <row r="101" spans="1:51" x14ac:dyDescent="0.25">
      <c r="A101" s="66" t="s">
        <v>1069</v>
      </c>
      <c r="B101" s="78"/>
      <c r="C101" s="78"/>
      <c r="D101" s="79"/>
      <c r="E101" s="90"/>
      <c r="F101" s="76" t="s">
        <v>5894</v>
      </c>
      <c r="G101" s="91"/>
      <c r="H101" s="77"/>
      <c r="I101" s="82"/>
      <c r="J101" s="92"/>
      <c r="K101" s="77" t="s">
        <v>6764</v>
      </c>
      <c r="L101" s="93"/>
      <c r="M101" s="87"/>
      <c r="N101" s="87"/>
      <c r="O101" s="88"/>
      <c r="P101" s="89"/>
      <c r="Q101" s="89"/>
      <c r="R101" s="75"/>
      <c r="S101" s="75"/>
      <c r="T101" s="75"/>
      <c r="U101" s="75"/>
      <c r="V101" s="52"/>
      <c r="W101" s="52"/>
      <c r="X101" s="52"/>
      <c r="Y101" s="52"/>
      <c r="Z101" s="51"/>
      <c r="AA101" s="83"/>
      <c r="AB101" s="83"/>
      <c r="AC101" s="84"/>
      <c r="AD101" s="68" t="s">
        <v>4033</v>
      </c>
      <c r="AE101" s="68">
        <v>74</v>
      </c>
      <c r="AF101" s="68">
        <v>85</v>
      </c>
      <c r="AG101" s="68">
        <v>88355</v>
      </c>
      <c r="AH101" s="68">
        <v>0</v>
      </c>
      <c r="AI101" s="68">
        <v>-21600</v>
      </c>
      <c r="AJ101" s="68" t="s">
        <v>4522</v>
      </c>
      <c r="AK101" s="68" t="s">
        <v>4844</v>
      </c>
      <c r="AL101" s="68"/>
      <c r="AM101" s="68" t="s">
        <v>732</v>
      </c>
      <c r="AN101" s="70">
        <v>40609.230208333334</v>
      </c>
      <c r="AO101" s="68"/>
      <c r="AP101" s="68" t="b">
        <v>0</v>
      </c>
      <c r="AQ101" s="68" t="b">
        <v>0</v>
      </c>
      <c r="AR101" s="68" t="b">
        <v>0</v>
      </c>
      <c r="AS101" s="68" t="s">
        <v>779</v>
      </c>
      <c r="AT101" s="68">
        <v>1</v>
      </c>
      <c r="AU101" s="72" t="s">
        <v>5687</v>
      </c>
      <c r="AV101" s="68" t="b">
        <v>0</v>
      </c>
      <c r="AW101" s="68" t="s">
        <v>876</v>
      </c>
      <c r="AX101" s="72" t="s">
        <v>6326</v>
      </c>
      <c r="AY101" s="68" t="s">
        <v>66</v>
      </c>
    </row>
    <row r="102" spans="1:51" x14ac:dyDescent="0.25">
      <c r="A102" s="66" t="s">
        <v>1070</v>
      </c>
      <c r="B102" s="78"/>
      <c r="C102" s="78"/>
      <c r="D102" s="79"/>
      <c r="E102" s="90"/>
      <c r="F102" s="76" t="s">
        <v>5895</v>
      </c>
      <c r="G102" s="91"/>
      <c r="H102" s="77"/>
      <c r="I102" s="82"/>
      <c r="J102" s="92"/>
      <c r="K102" s="77" t="s">
        <v>6765</v>
      </c>
      <c r="L102" s="93"/>
      <c r="M102" s="87"/>
      <c r="N102" s="87"/>
      <c r="O102" s="88"/>
      <c r="P102" s="89"/>
      <c r="Q102" s="89"/>
      <c r="R102" s="75"/>
      <c r="S102" s="75"/>
      <c r="T102" s="75"/>
      <c r="U102" s="75"/>
      <c r="V102" s="52"/>
      <c r="W102" s="52"/>
      <c r="X102" s="52"/>
      <c r="Y102" s="52"/>
      <c r="Z102" s="51"/>
      <c r="AA102" s="83"/>
      <c r="AB102" s="83"/>
      <c r="AC102" s="84"/>
      <c r="AD102" s="68" t="s">
        <v>4110</v>
      </c>
      <c r="AE102" s="68">
        <v>856</v>
      </c>
      <c r="AF102" s="68">
        <v>431</v>
      </c>
      <c r="AG102" s="68">
        <v>1586</v>
      </c>
      <c r="AH102" s="68">
        <v>25575</v>
      </c>
      <c r="AI102" s="68"/>
      <c r="AJ102" s="68" t="s">
        <v>4523</v>
      </c>
      <c r="AK102" s="68"/>
      <c r="AL102" s="68"/>
      <c r="AM102" s="68"/>
      <c r="AN102" s="70">
        <v>41948.284317129626</v>
      </c>
      <c r="AO102" s="72" t="s">
        <v>5382</v>
      </c>
      <c r="AP102" s="68" t="b">
        <v>1</v>
      </c>
      <c r="AQ102" s="68" t="b">
        <v>0</v>
      </c>
      <c r="AR102" s="68" t="b">
        <v>1</v>
      </c>
      <c r="AS102" s="68" t="s">
        <v>779</v>
      </c>
      <c r="AT102" s="68">
        <v>14</v>
      </c>
      <c r="AU102" s="72" t="s">
        <v>784</v>
      </c>
      <c r="AV102" s="68" t="b">
        <v>0</v>
      </c>
      <c r="AW102" s="68" t="s">
        <v>876</v>
      </c>
      <c r="AX102" s="72" t="s">
        <v>6327</v>
      </c>
      <c r="AY102" s="68" t="s">
        <v>66</v>
      </c>
    </row>
    <row r="103" spans="1:51" x14ac:dyDescent="0.25">
      <c r="A103" s="66" t="s">
        <v>1356</v>
      </c>
      <c r="B103" s="78"/>
      <c r="C103" s="78"/>
      <c r="D103" s="79"/>
      <c r="E103" s="90"/>
      <c r="F103" s="76" t="s">
        <v>5896</v>
      </c>
      <c r="G103" s="91"/>
      <c r="H103" s="77"/>
      <c r="I103" s="82"/>
      <c r="J103" s="92"/>
      <c r="K103" s="77" t="s">
        <v>6766</v>
      </c>
      <c r="L103" s="93"/>
      <c r="M103" s="87"/>
      <c r="N103" s="87"/>
      <c r="O103" s="88"/>
      <c r="P103" s="89"/>
      <c r="Q103" s="89"/>
      <c r="R103" s="75"/>
      <c r="S103" s="75"/>
      <c r="T103" s="75"/>
      <c r="U103" s="75"/>
      <c r="V103" s="52"/>
      <c r="W103" s="52"/>
      <c r="X103" s="52"/>
      <c r="Y103" s="52"/>
      <c r="Z103" s="51"/>
      <c r="AA103" s="83"/>
      <c r="AB103" s="83"/>
      <c r="AC103" s="84"/>
      <c r="AD103" s="68" t="s">
        <v>4111</v>
      </c>
      <c r="AE103" s="68">
        <v>257</v>
      </c>
      <c r="AF103" s="68">
        <v>122</v>
      </c>
      <c r="AG103" s="68">
        <v>77</v>
      </c>
      <c r="AH103" s="68">
        <v>1</v>
      </c>
      <c r="AI103" s="68"/>
      <c r="AJ103" s="68" t="s">
        <v>4524</v>
      </c>
      <c r="AK103" s="68" t="s">
        <v>4876</v>
      </c>
      <c r="AL103" s="72" t="s">
        <v>5098</v>
      </c>
      <c r="AM103" s="68"/>
      <c r="AN103" s="70">
        <v>40233.899548611109</v>
      </c>
      <c r="AO103" s="68"/>
      <c r="AP103" s="68" t="b">
        <v>0</v>
      </c>
      <c r="AQ103" s="68" t="b">
        <v>0</v>
      </c>
      <c r="AR103" s="68" t="b">
        <v>1</v>
      </c>
      <c r="AS103" s="68" t="s">
        <v>779</v>
      </c>
      <c r="AT103" s="68">
        <v>1</v>
      </c>
      <c r="AU103" s="72" t="s">
        <v>800</v>
      </c>
      <c r="AV103" s="68" t="b">
        <v>0</v>
      </c>
      <c r="AW103" s="68" t="s">
        <v>876</v>
      </c>
      <c r="AX103" s="72" t="s">
        <v>6328</v>
      </c>
      <c r="AY103" s="68" t="s">
        <v>65</v>
      </c>
    </row>
    <row r="104" spans="1:51" x14ac:dyDescent="0.25">
      <c r="A104" s="66" t="s">
        <v>1071</v>
      </c>
      <c r="B104" s="78"/>
      <c r="C104" s="78"/>
      <c r="D104" s="79"/>
      <c r="E104" s="90"/>
      <c r="F104" s="76" t="s">
        <v>5897</v>
      </c>
      <c r="G104" s="91"/>
      <c r="H104" s="77"/>
      <c r="I104" s="82"/>
      <c r="J104" s="92"/>
      <c r="K104" s="77" t="s">
        <v>6767</v>
      </c>
      <c r="L104" s="93"/>
      <c r="M104" s="87"/>
      <c r="N104" s="87"/>
      <c r="O104" s="88"/>
      <c r="P104" s="89"/>
      <c r="Q104" s="89"/>
      <c r="R104" s="75"/>
      <c r="S104" s="75"/>
      <c r="T104" s="75"/>
      <c r="U104" s="75"/>
      <c r="V104" s="52"/>
      <c r="W104" s="52"/>
      <c r="X104" s="52"/>
      <c r="Y104" s="52"/>
      <c r="Z104" s="51"/>
      <c r="AA104" s="83"/>
      <c r="AB104" s="83"/>
      <c r="AC104" s="84"/>
      <c r="AD104" s="68" t="s">
        <v>4112</v>
      </c>
      <c r="AE104" s="68">
        <v>9479</v>
      </c>
      <c r="AF104" s="68">
        <v>9595</v>
      </c>
      <c r="AG104" s="68">
        <v>46124</v>
      </c>
      <c r="AH104" s="68">
        <v>55469</v>
      </c>
      <c r="AI104" s="68"/>
      <c r="AJ104" s="68" t="s">
        <v>4525</v>
      </c>
      <c r="AK104" s="68" t="s">
        <v>4877</v>
      </c>
      <c r="AL104" s="72" t="s">
        <v>5099</v>
      </c>
      <c r="AM104" s="68"/>
      <c r="AN104" s="70">
        <v>41147.958449074074</v>
      </c>
      <c r="AO104" s="72" t="s">
        <v>5383</v>
      </c>
      <c r="AP104" s="68" t="b">
        <v>0</v>
      </c>
      <c r="AQ104" s="68" t="b">
        <v>0</v>
      </c>
      <c r="AR104" s="68" t="b">
        <v>1</v>
      </c>
      <c r="AS104" s="68" t="s">
        <v>779</v>
      </c>
      <c r="AT104" s="68">
        <v>134</v>
      </c>
      <c r="AU104" s="72" t="s">
        <v>5688</v>
      </c>
      <c r="AV104" s="68" t="b">
        <v>0</v>
      </c>
      <c r="AW104" s="68" t="s">
        <v>876</v>
      </c>
      <c r="AX104" s="72" t="s">
        <v>6329</v>
      </c>
      <c r="AY104" s="68" t="s">
        <v>66</v>
      </c>
    </row>
    <row r="105" spans="1:51" x14ac:dyDescent="0.25">
      <c r="A105" s="66" t="s">
        <v>1072</v>
      </c>
      <c r="B105" s="78"/>
      <c r="C105" s="78"/>
      <c r="D105" s="79"/>
      <c r="E105" s="90"/>
      <c r="F105" s="76" t="s">
        <v>5898</v>
      </c>
      <c r="G105" s="91"/>
      <c r="H105" s="77"/>
      <c r="I105" s="82"/>
      <c r="J105" s="92"/>
      <c r="K105" s="77" t="s">
        <v>6768</v>
      </c>
      <c r="L105" s="93"/>
      <c r="M105" s="87"/>
      <c r="N105" s="87"/>
      <c r="O105" s="88"/>
      <c r="P105" s="89"/>
      <c r="Q105" s="89"/>
      <c r="R105" s="75"/>
      <c r="S105" s="75"/>
      <c r="T105" s="75"/>
      <c r="U105" s="75"/>
      <c r="V105" s="52"/>
      <c r="W105" s="52"/>
      <c r="X105" s="52"/>
      <c r="Y105" s="52"/>
      <c r="Z105" s="51"/>
      <c r="AA105" s="83"/>
      <c r="AB105" s="83"/>
      <c r="AC105" s="84"/>
      <c r="AD105" s="68" t="s">
        <v>4113</v>
      </c>
      <c r="AE105" s="68">
        <v>1945</v>
      </c>
      <c r="AF105" s="68">
        <v>718</v>
      </c>
      <c r="AG105" s="68">
        <v>9538</v>
      </c>
      <c r="AH105" s="68">
        <v>1730</v>
      </c>
      <c r="AI105" s="68">
        <v>-21600</v>
      </c>
      <c r="AJ105" s="68" t="s">
        <v>4526</v>
      </c>
      <c r="AK105" s="68" t="s">
        <v>4878</v>
      </c>
      <c r="AL105" s="72" t="s">
        <v>5100</v>
      </c>
      <c r="AM105" s="68" t="s">
        <v>732</v>
      </c>
      <c r="AN105" s="70">
        <v>39987.344386574077</v>
      </c>
      <c r="AO105" s="72" t="s">
        <v>5384</v>
      </c>
      <c r="AP105" s="68" t="b">
        <v>0</v>
      </c>
      <c r="AQ105" s="68" t="b">
        <v>0</v>
      </c>
      <c r="AR105" s="68" t="b">
        <v>0</v>
      </c>
      <c r="AS105" s="68" t="s">
        <v>779</v>
      </c>
      <c r="AT105" s="68">
        <v>47</v>
      </c>
      <c r="AU105" s="72" t="s">
        <v>808</v>
      </c>
      <c r="AV105" s="68" t="b">
        <v>0</v>
      </c>
      <c r="AW105" s="68" t="s">
        <v>876</v>
      </c>
      <c r="AX105" s="72" t="s">
        <v>6330</v>
      </c>
      <c r="AY105" s="68" t="s">
        <v>66</v>
      </c>
    </row>
    <row r="106" spans="1:51" x14ac:dyDescent="0.25">
      <c r="A106" s="66" t="s">
        <v>192</v>
      </c>
      <c r="B106" s="78"/>
      <c r="C106" s="78"/>
      <c r="D106" s="79"/>
      <c r="E106" s="90"/>
      <c r="F106" s="76" t="s">
        <v>819</v>
      </c>
      <c r="G106" s="91"/>
      <c r="H106" s="77"/>
      <c r="I106" s="82"/>
      <c r="J106" s="92"/>
      <c r="K106" s="77" t="s">
        <v>941</v>
      </c>
      <c r="L106" s="93"/>
      <c r="M106" s="87"/>
      <c r="N106" s="87"/>
      <c r="O106" s="88"/>
      <c r="P106" s="89"/>
      <c r="Q106" s="89"/>
      <c r="R106" s="75"/>
      <c r="S106" s="75"/>
      <c r="T106" s="75"/>
      <c r="U106" s="75"/>
      <c r="V106" s="52"/>
      <c r="W106" s="52"/>
      <c r="X106" s="52"/>
      <c r="Y106" s="52"/>
      <c r="Z106" s="51"/>
      <c r="AA106" s="83"/>
      <c r="AB106" s="83"/>
      <c r="AC106" s="84"/>
      <c r="AD106" s="68" t="s">
        <v>540</v>
      </c>
      <c r="AE106" s="68">
        <v>1756</v>
      </c>
      <c r="AF106" s="68">
        <v>2861</v>
      </c>
      <c r="AG106" s="68">
        <v>79062</v>
      </c>
      <c r="AH106" s="68">
        <v>2</v>
      </c>
      <c r="AI106" s="68">
        <v>-25200</v>
      </c>
      <c r="AJ106" s="68" t="s">
        <v>600</v>
      </c>
      <c r="AK106" s="68" t="s">
        <v>656</v>
      </c>
      <c r="AL106" s="72" t="s">
        <v>695</v>
      </c>
      <c r="AM106" s="68" t="s">
        <v>734</v>
      </c>
      <c r="AN106" s="70">
        <v>40289.671747685185</v>
      </c>
      <c r="AO106" s="68"/>
      <c r="AP106" s="68" t="b">
        <v>1</v>
      </c>
      <c r="AQ106" s="68" t="b">
        <v>0</v>
      </c>
      <c r="AR106" s="68" t="b">
        <v>0</v>
      </c>
      <c r="AS106" s="68" t="s">
        <v>779</v>
      </c>
      <c r="AT106" s="68">
        <v>47</v>
      </c>
      <c r="AU106" s="72" t="s">
        <v>784</v>
      </c>
      <c r="AV106" s="68" t="b">
        <v>0</v>
      </c>
      <c r="AW106" s="68" t="s">
        <v>876</v>
      </c>
      <c r="AX106" s="72" t="s">
        <v>881</v>
      </c>
      <c r="AY106" s="68" t="s">
        <v>66</v>
      </c>
    </row>
    <row r="107" spans="1:51" x14ac:dyDescent="0.25">
      <c r="A107" s="66" t="s">
        <v>1073</v>
      </c>
      <c r="B107" s="78"/>
      <c r="C107" s="78"/>
      <c r="D107" s="79"/>
      <c r="E107" s="90"/>
      <c r="F107" s="76" t="s">
        <v>5899</v>
      </c>
      <c r="G107" s="91"/>
      <c r="H107" s="77"/>
      <c r="I107" s="82"/>
      <c r="J107" s="92"/>
      <c r="K107" s="77" t="s">
        <v>6769</v>
      </c>
      <c r="L107" s="93"/>
      <c r="M107" s="87"/>
      <c r="N107" s="87"/>
      <c r="O107" s="88"/>
      <c r="P107" s="89"/>
      <c r="Q107" s="89"/>
      <c r="R107" s="75"/>
      <c r="S107" s="75"/>
      <c r="T107" s="75"/>
      <c r="U107" s="75"/>
      <c r="V107" s="52"/>
      <c r="W107" s="52"/>
      <c r="X107" s="52"/>
      <c r="Y107" s="52"/>
      <c r="Z107" s="51"/>
      <c r="AA107" s="83"/>
      <c r="AB107" s="83"/>
      <c r="AC107" s="84"/>
      <c r="AD107" s="68" t="s">
        <v>4114</v>
      </c>
      <c r="AE107" s="68">
        <v>1217</v>
      </c>
      <c r="AF107" s="68">
        <v>314</v>
      </c>
      <c r="AG107" s="68">
        <v>14847</v>
      </c>
      <c r="AH107" s="68">
        <v>253</v>
      </c>
      <c r="AI107" s="68">
        <v>39600</v>
      </c>
      <c r="AJ107" s="68" t="s">
        <v>4527</v>
      </c>
      <c r="AK107" s="68" t="s">
        <v>4879</v>
      </c>
      <c r="AL107" s="68"/>
      <c r="AM107" s="68" t="s">
        <v>5298</v>
      </c>
      <c r="AN107" s="70">
        <v>39907.707638888889</v>
      </c>
      <c r="AO107" s="72" t="s">
        <v>5385</v>
      </c>
      <c r="AP107" s="68" t="b">
        <v>0</v>
      </c>
      <c r="AQ107" s="68" t="b">
        <v>0</v>
      </c>
      <c r="AR107" s="68" t="b">
        <v>1</v>
      </c>
      <c r="AS107" s="68" t="s">
        <v>779</v>
      </c>
      <c r="AT107" s="68">
        <v>6</v>
      </c>
      <c r="AU107" s="72" t="s">
        <v>5689</v>
      </c>
      <c r="AV107" s="68" t="b">
        <v>0</v>
      </c>
      <c r="AW107" s="68" t="s">
        <v>876</v>
      </c>
      <c r="AX107" s="72" t="s">
        <v>6331</v>
      </c>
      <c r="AY107" s="68" t="s">
        <v>66</v>
      </c>
    </row>
    <row r="108" spans="1:51" x14ac:dyDescent="0.25">
      <c r="A108" s="66" t="s">
        <v>1074</v>
      </c>
      <c r="B108" s="78"/>
      <c r="C108" s="78"/>
      <c r="D108" s="79"/>
      <c r="E108" s="90"/>
      <c r="F108" s="76" t="s">
        <v>5900</v>
      </c>
      <c r="G108" s="91"/>
      <c r="H108" s="77"/>
      <c r="I108" s="82"/>
      <c r="J108" s="92"/>
      <c r="K108" s="77" t="s">
        <v>6770</v>
      </c>
      <c r="L108" s="93"/>
      <c r="M108" s="87"/>
      <c r="N108" s="87"/>
      <c r="O108" s="88"/>
      <c r="P108" s="89"/>
      <c r="Q108" s="89"/>
      <c r="R108" s="75"/>
      <c r="S108" s="75"/>
      <c r="T108" s="75"/>
      <c r="U108" s="75"/>
      <c r="V108" s="52"/>
      <c r="W108" s="52"/>
      <c r="X108" s="52"/>
      <c r="Y108" s="52"/>
      <c r="Z108" s="51"/>
      <c r="AA108" s="83"/>
      <c r="AB108" s="83"/>
      <c r="AC108" s="84"/>
      <c r="AD108" s="68" t="s">
        <v>4115</v>
      </c>
      <c r="AE108" s="68">
        <v>1342</v>
      </c>
      <c r="AF108" s="68">
        <v>2047</v>
      </c>
      <c r="AG108" s="68">
        <v>73361</v>
      </c>
      <c r="AH108" s="68">
        <v>398</v>
      </c>
      <c r="AI108" s="68">
        <v>-28800</v>
      </c>
      <c r="AJ108" s="68" t="s">
        <v>4528</v>
      </c>
      <c r="AK108" s="68" t="s">
        <v>4880</v>
      </c>
      <c r="AL108" s="72" t="s">
        <v>5101</v>
      </c>
      <c r="AM108" s="68" t="s">
        <v>731</v>
      </c>
      <c r="AN108" s="70">
        <v>41640.079930555556</v>
      </c>
      <c r="AO108" s="72" t="s">
        <v>5386</v>
      </c>
      <c r="AP108" s="68" t="b">
        <v>0</v>
      </c>
      <c r="AQ108" s="68" t="b">
        <v>0</v>
      </c>
      <c r="AR108" s="68" t="b">
        <v>0</v>
      </c>
      <c r="AS108" s="68" t="s">
        <v>779</v>
      </c>
      <c r="AT108" s="68">
        <v>516</v>
      </c>
      <c r="AU108" s="72" t="s">
        <v>5690</v>
      </c>
      <c r="AV108" s="68" t="b">
        <v>0</v>
      </c>
      <c r="AW108" s="68" t="s">
        <v>876</v>
      </c>
      <c r="AX108" s="72" t="s">
        <v>6332</v>
      </c>
      <c r="AY108" s="68" t="s">
        <v>66</v>
      </c>
    </row>
    <row r="109" spans="1:51" x14ac:dyDescent="0.25">
      <c r="A109" s="66" t="s">
        <v>1075</v>
      </c>
      <c r="B109" s="78"/>
      <c r="C109" s="78"/>
      <c r="D109" s="79"/>
      <c r="E109" s="90"/>
      <c r="F109" s="76" t="s">
        <v>5901</v>
      </c>
      <c r="G109" s="91"/>
      <c r="H109" s="77"/>
      <c r="I109" s="82"/>
      <c r="J109" s="92"/>
      <c r="K109" s="77" t="s">
        <v>6771</v>
      </c>
      <c r="L109" s="93"/>
      <c r="M109" s="87"/>
      <c r="N109" s="87"/>
      <c r="O109" s="88"/>
      <c r="P109" s="89"/>
      <c r="Q109" s="89"/>
      <c r="R109" s="75"/>
      <c r="S109" s="75"/>
      <c r="T109" s="75"/>
      <c r="U109" s="75"/>
      <c r="V109" s="52"/>
      <c r="W109" s="52"/>
      <c r="X109" s="52"/>
      <c r="Y109" s="52"/>
      <c r="Z109" s="51"/>
      <c r="AA109" s="83"/>
      <c r="AB109" s="83"/>
      <c r="AC109" s="84"/>
      <c r="AD109" s="68" t="s">
        <v>4116</v>
      </c>
      <c r="AE109" s="68">
        <v>5073</v>
      </c>
      <c r="AF109" s="68">
        <v>5105</v>
      </c>
      <c r="AG109" s="68">
        <v>1843</v>
      </c>
      <c r="AH109" s="68">
        <v>583</v>
      </c>
      <c r="AI109" s="68">
        <v>-25200</v>
      </c>
      <c r="AJ109" s="68" t="s">
        <v>4529</v>
      </c>
      <c r="AK109" s="68" t="s">
        <v>4881</v>
      </c>
      <c r="AL109" s="72" t="s">
        <v>5102</v>
      </c>
      <c r="AM109" s="68" t="s">
        <v>734</v>
      </c>
      <c r="AN109" s="70">
        <v>39950.084699074076</v>
      </c>
      <c r="AO109" s="72" t="s">
        <v>5387</v>
      </c>
      <c r="AP109" s="68" t="b">
        <v>0</v>
      </c>
      <c r="AQ109" s="68" t="b">
        <v>0</v>
      </c>
      <c r="AR109" s="68" t="b">
        <v>1</v>
      </c>
      <c r="AS109" s="68" t="s">
        <v>779</v>
      </c>
      <c r="AT109" s="68">
        <v>31</v>
      </c>
      <c r="AU109" s="72" t="s">
        <v>5691</v>
      </c>
      <c r="AV109" s="68" t="b">
        <v>0</v>
      </c>
      <c r="AW109" s="68" t="s">
        <v>876</v>
      </c>
      <c r="AX109" s="72" t="s">
        <v>6333</v>
      </c>
      <c r="AY109" s="68" t="s">
        <v>66</v>
      </c>
    </row>
    <row r="110" spans="1:51" x14ac:dyDescent="0.25">
      <c r="A110" s="66" t="s">
        <v>1076</v>
      </c>
      <c r="B110" s="78"/>
      <c r="C110" s="78"/>
      <c r="D110" s="79"/>
      <c r="E110" s="90"/>
      <c r="F110" s="76" t="s">
        <v>5902</v>
      </c>
      <c r="G110" s="91"/>
      <c r="H110" s="77"/>
      <c r="I110" s="82"/>
      <c r="J110" s="92"/>
      <c r="K110" s="77" t="s">
        <v>6772</v>
      </c>
      <c r="L110" s="93"/>
      <c r="M110" s="87"/>
      <c r="N110" s="87"/>
      <c r="O110" s="88"/>
      <c r="P110" s="89"/>
      <c r="Q110" s="89"/>
      <c r="R110" s="75"/>
      <c r="S110" s="75"/>
      <c r="T110" s="75"/>
      <c r="U110" s="75"/>
      <c r="V110" s="52"/>
      <c r="W110" s="52"/>
      <c r="X110" s="52"/>
      <c r="Y110" s="52"/>
      <c r="Z110" s="51"/>
      <c r="AA110" s="83"/>
      <c r="AB110" s="83"/>
      <c r="AC110" s="84"/>
      <c r="AD110" s="68" t="s">
        <v>4117</v>
      </c>
      <c r="AE110" s="68">
        <v>240</v>
      </c>
      <c r="AF110" s="68">
        <v>501</v>
      </c>
      <c r="AG110" s="68">
        <v>29976</v>
      </c>
      <c r="AH110" s="68">
        <v>5317</v>
      </c>
      <c r="AI110" s="68">
        <v>-21600</v>
      </c>
      <c r="AJ110" s="68" t="s">
        <v>4530</v>
      </c>
      <c r="AK110" s="68" t="s">
        <v>4882</v>
      </c>
      <c r="AL110" s="68"/>
      <c r="AM110" s="68" t="s">
        <v>732</v>
      </c>
      <c r="AN110" s="70">
        <v>41078.066840277781</v>
      </c>
      <c r="AO110" s="72" t="s">
        <v>5388</v>
      </c>
      <c r="AP110" s="68" t="b">
        <v>1</v>
      </c>
      <c r="AQ110" s="68" t="b">
        <v>0</v>
      </c>
      <c r="AR110" s="68" t="b">
        <v>1</v>
      </c>
      <c r="AS110" s="68" t="s">
        <v>779</v>
      </c>
      <c r="AT110" s="68">
        <v>0</v>
      </c>
      <c r="AU110" s="72" t="s">
        <v>784</v>
      </c>
      <c r="AV110" s="68" t="b">
        <v>0</v>
      </c>
      <c r="AW110" s="68" t="s">
        <v>876</v>
      </c>
      <c r="AX110" s="72" t="s">
        <v>6334</v>
      </c>
      <c r="AY110" s="68" t="s">
        <v>66</v>
      </c>
    </row>
    <row r="111" spans="1:51" x14ac:dyDescent="0.25">
      <c r="A111" s="66" t="s">
        <v>1077</v>
      </c>
      <c r="B111" s="78"/>
      <c r="C111" s="78"/>
      <c r="D111" s="79"/>
      <c r="E111" s="90"/>
      <c r="F111" s="76" t="s">
        <v>5903</v>
      </c>
      <c r="G111" s="91"/>
      <c r="H111" s="77"/>
      <c r="I111" s="82"/>
      <c r="J111" s="92"/>
      <c r="K111" s="77" t="s">
        <v>6773</v>
      </c>
      <c r="L111" s="93"/>
      <c r="M111" s="87"/>
      <c r="N111" s="87"/>
      <c r="O111" s="88"/>
      <c r="P111" s="89"/>
      <c r="Q111" s="89"/>
      <c r="R111" s="75"/>
      <c r="S111" s="75"/>
      <c r="T111" s="75"/>
      <c r="U111" s="75"/>
      <c r="V111" s="52"/>
      <c r="W111" s="52"/>
      <c r="X111" s="52"/>
      <c r="Y111" s="52"/>
      <c r="Z111" s="51"/>
      <c r="AA111" s="83"/>
      <c r="AB111" s="83"/>
      <c r="AC111" s="84"/>
      <c r="AD111" s="68" t="s">
        <v>4118</v>
      </c>
      <c r="AE111" s="68">
        <v>22</v>
      </c>
      <c r="AF111" s="68">
        <v>4884</v>
      </c>
      <c r="AG111" s="68">
        <v>720138</v>
      </c>
      <c r="AH111" s="68">
        <v>1</v>
      </c>
      <c r="AI111" s="68">
        <v>-28800</v>
      </c>
      <c r="AJ111" s="68" t="s">
        <v>4531</v>
      </c>
      <c r="AK111" s="68" t="s">
        <v>4883</v>
      </c>
      <c r="AL111" s="72" t="s">
        <v>5103</v>
      </c>
      <c r="AM111" s="68" t="s">
        <v>731</v>
      </c>
      <c r="AN111" s="70">
        <v>39864.086284722223</v>
      </c>
      <c r="AO111" s="68"/>
      <c r="AP111" s="68" t="b">
        <v>0</v>
      </c>
      <c r="AQ111" s="68" t="b">
        <v>0</v>
      </c>
      <c r="AR111" s="68" t="b">
        <v>1</v>
      </c>
      <c r="AS111" s="68" t="s">
        <v>779</v>
      </c>
      <c r="AT111" s="68">
        <v>273</v>
      </c>
      <c r="AU111" s="72" t="s">
        <v>784</v>
      </c>
      <c r="AV111" s="68" t="b">
        <v>0</v>
      </c>
      <c r="AW111" s="68" t="s">
        <v>876</v>
      </c>
      <c r="AX111" s="72" t="s">
        <v>6335</v>
      </c>
      <c r="AY111" s="68" t="s">
        <v>66</v>
      </c>
    </row>
    <row r="112" spans="1:51" x14ac:dyDescent="0.25">
      <c r="A112" s="66" t="s">
        <v>1078</v>
      </c>
      <c r="B112" s="78"/>
      <c r="C112" s="78"/>
      <c r="D112" s="79"/>
      <c r="E112" s="90"/>
      <c r="F112" s="76" t="s">
        <v>5904</v>
      </c>
      <c r="G112" s="91"/>
      <c r="H112" s="77"/>
      <c r="I112" s="82"/>
      <c r="J112" s="92"/>
      <c r="K112" s="77" t="s">
        <v>6774</v>
      </c>
      <c r="L112" s="93"/>
      <c r="M112" s="87"/>
      <c r="N112" s="87"/>
      <c r="O112" s="88"/>
      <c r="P112" s="89"/>
      <c r="Q112" s="89"/>
      <c r="R112" s="75"/>
      <c r="S112" s="75"/>
      <c r="T112" s="75"/>
      <c r="U112" s="75"/>
      <c r="V112" s="52"/>
      <c r="W112" s="52"/>
      <c r="X112" s="52"/>
      <c r="Y112" s="52"/>
      <c r="Z112" s="51"/>
      <c r="AA112" s="83"/>
      <c r="AB112" s="83"/>
      <c r="AC112" s="84"/>
      <c r="AD112" s="68" t="s">
        <v>4119</v>
      </c>
      <c r="AE112" s="68">
        <v>622</v>
      </c>
      <c r="AF112" s="68">
        <v>272</v>
      </c>
      <c r="AG112" s="68">
        <v>54403</v>
      </c>
      <c r="AH112" s="68">
        <v>2</v>
      </c>
      <c r="AI112" s="68">
        <v>-28800</v>
      </c>
      <c r="AJ112" s="68" t="s">
        <v>4532</v>
      </c>
      <c r="AK112" s="68" t="s">
        <v>4823</v>
      </c>
      <c r="AL112" s="72" t="s">
        <v>5104</v>
      </c>
      <c r="AM112" s="68" t="s">
        <v>731</v>
      </c>
      <c r="AN112" s="70">
        <v>42168.086122685185</v>
      </c>
      <c r="AO112" s="72" t="s">
        <v>5389</v>
      </c>
      <c r="AP112" s="68" t="b">
        <v>0</v>
      </c>
      <c r="AQ112" s="68" t="b">
        <v>0</v>
      </c>
      <c r="AR112" s="68" t="b">
        <v>0</v>
      </c>
      <c r="AS112" s="68" t="s">
        <v>779</v>
      </c>
      <c r="AT112" s="68">
        <v>36</v>
      </c>
      <c r="AU112" s="72" t="s">
        <v>784</v>
      </c>
      <c r="AV112" s="68" t="b">
        <v>0</v>
      </c>
      <c r="AW112" s="68" t="s">
        <v>876</v>
      </c>
      <c r="AX112" s="72" t="s">
        <v>6336</v>
      </c>
      <c r="AY112" s="68" t="s">
        <v>66</v>
      </c>
    </row>
    <row r="113" spans="1:51" x14ac:dyDescent="0.25">
      <c r="A113" s="66" t="s">
        <v>1079</v>
      </c>
      <c r="B113" s="78"/>
      <c r="C113" s="78"/>
      <c r="D113" s="79"/>
      <c r="E113" s="90"/>
      <c r="F113" s="76" t="s">
        <v>5905</v>
      </c>
      <c r="G113" s="91"/>
      <c r="H113" s="77"/>
      <c r="I113" s="82"/>
      <c r="J113" s="92"/>
      <c r="K113" s="77" t="s">
        <v>6775</v>
      </c>
      <c r="L113" s="93"/>
      <c r="M113" s="87"/>
      <c r="N113" s="87"/>
      <c r="O113" s="88"/>
      <c r="P113" s="89"/>
      <c r="Q113" s="89"/>
      <c r="R113" s="75"/>
      <c r="S113" s="75"/>
      <c r="T113" s="75"/>
      <c r="U113" s="75"/>
      <c r="V113" s="52"/>
      <c r="W113" s="52"/>
      <c r="X113" s="52"/>
      <c r="Y113" s="52"/>
      <c r="Z113" s="51"/>
      <c r="AA113" s="83"/>
      <c r="AB113" s="83"/>
      <c r="AC113" s="84"/>
      <c r="AD113" s="68" t="s">
        <v>4120</v>
      </c>
      <c r="AE113" s="68">
        <v>3517</v>
      </c>
      <c r="AF113" s="68">
        <v>4657</v>
      </c>
      <c r="AG113" s="68">
        <v>76231</v>
      </c>
      <c r="AH113" s="68">
        <v>42370</v>
      </c>
      <c r="AI113" s="68">
        <v>-14400</v>
      </c>
      <c r="AJ113" s="68" t="s">
        <v>4533</v>
      </c>
      <c r="AK113" s="68" t="s">
        <v>4884</v>
      </c>
      <c r="AL113" s="68"/>
      <c r="AM113" s="68" t="s">
        <v>5294</v>
      </c>
      <c r="AN113" s="70">
        <v>41115.900810185187</v>
      </c>
      <c r="AO113" s="72" t="s">
        <v>5390</v>
      </c>
      <c r="AP113" s="68" t="b">
        <v>0</v>
      </c>
      <c r="AQ113" s="68" t="b">
        <v>0</v>
      </c>
      <c r="AR113" s="68" t="b">
        <v>1</v>
      </c>
      <c r="AS113" s="68" t="s">
        <v>779</v>
      </c>
      <c r="AT113" s="68">
        <v>218</v>
      </c>
      <c r="AU113" s="72" t="s">
        <v>787</v>
      </c>
      <c r="AV113" s="68" t="b">
        <v>0</v>
      </c>
      <c r="AW113" s="68" t="s">
        <v>876</v>
      </c>
      <c r="AX113" s="72" t="s">
        <v>6337</v>
      </c>
      <c r="AY113" s="68" t="s">
        <v>66</v>
      </c>
    </row>
    <row r="114" spans="1:51" x14ac:dyDescent="0.25">
      <c r="A114" s="66" t="s">
        <v>1357</v>
      </c>
      <c r="B114" s="78"/>
      <c r="C114" s="78"/>
      <c r="D114" s="79"/>
      <c r="E114" s="90"/>
      <c r="F114" s="76" t="s">
        <v>5906</v>
      </c>
      <c r="G114" s="91"/>
      <c r="H114" s="77"/>
      <c r="I114" s="82"/>
      <c r="J114" s="92"/>
      <c r="K114" s="77" t="s">
        <v>6776</v>
      </c>
      <c r="L114" s="93"/>
      <c r="M114" s="87"/>
      <c r="N114" s="87"/>
      <c r="O114" s="88"/>
      <c r="P114" s="89"/>
      <c r="Q114" s="89"/>
      <c r="R114" s="75"/>
      <c r="S114" s="75"/>
      <c r="T114" s="75"/>
      <c r="U114" s="75"/>
      <c r="V114" s="52"/>
      <c r="W114" s="52"/>
      <c r="X114" s="52"/>
      <c r="Y114" s="52"/>
      <c r="Z114" s="51"/>
      <c r="AA114" s="83"/>
      <c r="AB114" s="83"/>
      <c r="AC114" s="84"/>
      <c r="AD114" s="68" t="s">
        <v>4121</v>
      </c>
      <c r="AE114" s="68">
        <v>417</v>
      </c>
      <c r="AF114" s="68">
        <v>306</v>
      </c>
      <c r="AG114" s="68">
        <v>2140</v>
      </c>
      <c r="AH114" s="68">
        <v>3881</v>
      </c>
      <c r="AI114" s="68">
        <v>-18000</v>
      </c>
      <c r="AJ114" s="68" t="s">
        <v>4534</v>
      </c>
      <c r="AK114" s="68"/>
      <c r="AL114" s="68"/>
      <c r="AM114" s="68" t="s">
        <v>733</v>
      </c>
      <c r="AN114" s="70">
        <v>42280.924259259256</v>
      </c>
      <c r="AO114" s="72" t="s">
        <v>5391</v>
      </c>
      <c r="AP114" s="68" t="b">
        <v>1</v>
      </c>
      <c r="AQ114" s="68" t="b">
        <v>0</v>
      </c>
      <c r="AR114" s="68" t="b">
        <v>0</v>
      </c>
      <c r="AS114" s="68" t="s">
        <v>779</v>
      </c>
      <c r="AT114" s="68">
        <v>8</v>
      </c>
      <c r="AU114" s="72" t="s">
        <v>784</v>
      </c>
      <c r="AV114" s="68" t="b">
        <v>0</v>
      </c>
      <c r="AW114" s="68" t="s">
        <v>876</v>
      </c>
      <c r="AX114" s="72" t="s">
        <v>6338</v>
      </c>
      <c r="AY114" s="68" t="s">
        <v>65</v>
      </c>
    </row>
    <row r="115" spans="1:51" x14ac:dyDescent="0.25">
      <c r="A115" s="66" t="s">
        <v>1358</v>
      </c>
      <c r="B115" s="78"/>
      <c r="C115" s="78"/>
      <c r="D115" s="79"/>
      <c r="E115" s="90"/>
      <c r="F115" s="76" t="s">
        <v>5907</v>
      </c>
      <c r="G115" s="91"/>
      <c r="H115" s="77"/>
      <c r="I115" s="82"/>
      <c r="J115" s="92"/>
      <c r="K115" s="77" t="s">
        <v>6777</v>
      </c>
      <c r="L115" s="93"/>
      <c r="M115" s="87"/>
      <c r="N115" s="87"/>
      <c r="O115" s="88"/>
      <c r="P115" s="89"/>
      <c r="Q115" s="89"/>
      <c r="R115" s="75"/>
      <c r="S115" s="75"/>
      <c r="T115" s="75"/>
      <c r="U115" s="75"/>
      <c r="V115" s="52"/>
      <c r="W115" s="52"/>
      <c r="X115" s="52"/>
      <c r="Y115" s="52"/>
      <c r="Z115" s="51"/>
      <c r="AA115" s="83"/>
      <c r="AB115" s="83"/>
      <c r="AC115" s="84"/>
      <c r="AD115" s="68" t="s">
        <v>4122</v>
      </c>
      <c r="AE115" s="68">
        <v>2344</v>
      </c>
      <c r="AF115" s="68">
        <v>2271</v>
      </c>
      <c r="AG115" s="68">
        <v>211352</v>
      </c>
      <c r="AH115" s="68">
        <v>9014</v>
      </c>
      <c r="AI115" s="68">
        <v>-18000</v>
      </c>
      <c r="AJ115" s="68" t="s">
        <v>4535</v>
      </c>
      <c r="AK115" s="68" t="s">
        <v>4885</v>
      </c>
      <c r="AL115" s="68"/>
      <c r="AM115" s="68" t="s">
        <v>733</v>
      </c>
      <c r="AN115" s="70">
        <v>39883.682395833333</v>
      </c>
      <c r="AO115" s="68"/>
      <c r="AP115" s="68" t="b">
        <v>0</v>
      </c>
      <c r="AQ115" s="68" t="b">
        <v>0</v>
      </c>
      <c r="AR115" s="68" t="b">
        <v>1</v>
      </c>
      <c r="AS115" s="68" t="s">
        <v>779</v>
      </c>
      <c r="AT115" s="68">
        <v>204</v>
      </c>
      <c r="AU115" s="72" t="s">
        <v>5692</v>
      </c>
      <c r="AV115" s="68" t="b">
        <v>0</v>
      </c>
      <c r="AW115" s="68" t="s">
        <v>876</v>
      </c>
      <c r="AX115" s="72" t="s">
        <v>6339</v>
      </c>
      <c r="AY115" s="68" t="s">
        <v>65</v>
      </c>
    </row>
    <row r="116" spans="1:51" x14ac:dyDescent="0.25">
      <c r="A116" s="66" t="s">
        <v>1359</v>
      </c>
      <c r="B116" s="78"/>
      <c r="C116" s="78"/>
      <c r="D116" s="79"/>
      <c r="E116" s="90"/>
      <c r="F116" s="76" t="s">
        <v>5908</v>
      </c>
      <c r="G116" s="91"/>
      <c r="H116" s="77"/>
      <c r="I116" s="82"/>
      <c r="J116" s="92"/>
      <c r="K116" s="77" t="s">
        <v>6778</v>
      </c>
      <c r="L116" s="93"/>
      <c r="M116" s="87"/>
      <c r="N116" s="87"/>
      <c r="O116" s="88"/>
      <c r="P116" s="89"/>
      <c r="Q116" s="89"/>
      <c r="R116" s="75"/>
      <c r="S116" s="75"/>
      <c r="T116" s="75"/>
      <c r="U116" s="75"/>
      <c r="V116" s="52"/>
      <c r="W116" s="52"/>
      <c r="X116" s="52"/>
      <c r="Y116" s="52"/>
      <c r="Z116" s="51"/>
      <c r="AA116" s="83"/>
      <c r="AB116" s="83"/>
      <c r="AC116" s="84"/>
      <c r="AD116" s="68" t="s">
        <v>4123</v>
      </c>
      <c r="AE116" s="68">
        <v>275</v>
      </c>
      <c r="AF116" s="68">
        <v>100</v>
      </c>
      <c r="AG116" s="68">
        <v>2505</v>
      </c>
      <c r="AH116" s="68">
        <v>575</v>
      </c>
      <c r="AI116" s="68"/>
      <c r="AJ116" s="68"/>
      <c r="AK116" s="68" t="s">
        <v>4823</v>
      </c>
      <c r="AL116" s="68"/>
      <c r="AM116" s="68"/>
      <c r="AN116" s="70">
        <v>40906.182615740741</v>
      </c>
      <c r="AO116" s="72" t="s">
        <v>5392</v>
      </c>
      <c r="AP116" s="68" t="b">
        <v>1</v>
      </c>
      <c r="AQ116" s="68" t="b">
        <v>0</v>
      </c>
      <c r="AR116" s="68" t="b">
        <v>0</v>
      </c>
      <c r="AS116" s="68" t="s">
        <v>779</v>
      </c>
      <c r="AT116" s="68">
        <v>3</v>
      </c>
      <c r="AU116" s="72" t="s">
        <v>784</v>
      </c>
      <c r="AV116" s="68" t="b">
        <v>0</v>
      </c>
      <c r="AW116" s="68" t="s">
        <v>876</v>
      </c>
      <c r="AX116" s="72" t="s">
        <v>6340</v>
      </c>
      <c r="AY116" s="68" t="s">
        <v>65</v>
      </c>
    </row>
    <row r="117" spans="1:51" x14ac:dyDescent="0.25">
      <c r="A117" s="66" t="s">
        <v>1080</v>
      </c>
      <c r="B117" s="78"/>
      <c r="C117" s="78"/>
      <c r="D117" s="79"/>
      <c r="E117" s="90"/>
      <c r="F117" s="76" t="s">
        <v>5909</v>
      </c>
      <c r="G117" s="91"/>
      <c r="H117" s="77"/>
      <c r="I117" s="82"/>
      <c r="J117" s="92"/>
      <c r="K117" s="77" t="s">
        <v>6779</v>
      </c>
      <c r="L117" s="93"/>
      <c r="M117" s="87"/>
      <c r="N117" s="87"/>
      <c r="O117" s="88"/>
      <c r="P117" s="89"/>
      <c r="Q117" s="89"/>
      <c r="R117" s="75"/>
      <c r="S117" s="75"/>
      <c r="T117" s="75"/>
      <c r="U117" s="75"/>
      <c r="V117" s="52"/>
      <c r="W117" s="52"/>
      <c r="X117" s="52"/>
      <c r="Y117" s="52"/>
      <c r="Z117" s="51"/>
      <c r="AA117" s="83"/>
      <c r="AB117" s="83"/>
      <c r="AC117" s="84"/>
      <c r="AD117" s="68" t="s">
        <v>4124</v>
      </c>
      <c r="AE117" s="68">
        <v>2593</v>
      </c>
      <c r="AF117" s="68">
        <v>2519</v>
      </c>
      <c r="AG117" s="68">
        <v>85104</v>
      </c>
      <c r="AH117" s="68">
        <v>1336</v>
      </c>
      <c r="AI117" s="68">
        <v>-21600</v>
      </c>
      <c r="AJ117" s="68" t="s">
        <v>4536</v>
      </c>
      <c r="AK117" s="68" t="s">
        <v>4886</v>
      </c>
      <c r="AL117" s="68"/>
      <c r="AM117" s="68" t="s">
        <v>732</v>
      </c>
      <c r="AN117" s="70">
        <v>39963.716689814813</v>
      </c>
      <c r="AO117" s="72" t="s">
        <v>5393</v>
      </c>
      <c r="AP117" s="68" t="b">
        <v>0</v>
      </c>
      <c r="AQ117" s="68" t="b">
        <v>0</v>
      </c>
      <c r="AR117" s="68" t="b">
        <v>1</v>
      </c>
      <c r="AS117" s="68" t="s">
        <v>779</v>
      </c>
      <c r="AT117" s="68">
        <v>8</v>
      </c>
      <c r="AU117" s="72" t="s">
        <v>5693</v>
      </c>
      <c r="AV117" s="68" t="b">
        <v>0</v>
      </c>
      <c r="AW117" s="68" t="s">
        <v>876</v>
      </c>
      <c r="AX117" s="72" t="s">
        <v>6341</v>
      </c>
      <c r="AY117" s="68" t="s">
        <v>66</v>
      </c>
    </row>
    <row r="118" spans="1:51" x14ac:dyDescent="0.25">
      <c r="A118" s="66" t="s">
        <v>1104</v>
      </c>
      <c r="B118" s="78"/>
      <c r="C118" s="78"/>
      <c r="D118" s="79"/>
      <c r="E118" s="90"/>
      <c r="F118" s="76" t="s">
        <v>5910</v>
      </c>
      <c r="G118" s="91"/>
      <c r="H118" s="77"/>
      <c r="I118" s="82"/>
      <c r="J118" s="92"/>
      <c r="K118" s="77" t="s">
        <v>6780</v>
      </c>
      <c r="L118" s="93"/>
      <c r="M118" s="87"/>
      <c r="N118" s="87"/>
      <c r="O118" s="88"/>
      <c r="P118" s="89"/>
      <c r="Q118" s="89"/>
      <c r="R118" s="75"/>
      <c r="S118" s="75"/>
      <c r="T118" s="75"/>
      <c r="U118" s="75"/>
      <c r="V118" s="52"/>
      <c r="W118" s="52"/>
      <c r="X118" s="52"/>
      <c r="Y118" s="52"/>
      <c r="Z118" s="51"/>
      <c r="AA118" s="83"/>
      <c r="AB118" s="83"/>
      <c r="AC118" s="84"/>
      <c r="AD118" s="68" t="s">
        <v>1104</v>
      </c>
      <c r="AE118" s="68">
        <v>1229</v>
      </c>
      <c r="AF118" s="68">
        <v>56949</v>
      </c>
      <c r="AG118" s="68">
        <v>120099</v>
      </c>
      <c r="AH118" s="68">
        <v>1031</v>
      </c>
      <c r="AI118" s="68">
        <v>-18000</v>
      </c>
      <c r="AJ118" s="68" t="s">
        <v>4537</v>
      </c>
      <c r="AK118" s="68" t="s">
        <v>4887</v>
      </c>
      <c r="AL118" s="72" t="s">
        <v>5105</v>
      </c>
      <c r="AM118" s="68" t="s">
        <v>733</v>
      </c>
      <c r="AN118" s="70">
        <v>39710.549189814818</v>
      </c>
      <c r="AO118" s="72" t="s">
        <v>5394</v>
      </c>
      <c r="AP118" s="68" t="b">
        <v>0</v>
      </c>
      <c r="AQ118" s="68" t="b">
        <v>0</v>
      </c>
      <c r="AR118" s="68" t="b">
        <v>1</v>
      </c>
      <c r="AS118" s="68" t="s">
        <v>779</v>
      </c>
      <c r="AT118" s="68">
        <v>712</v>
      </c>
      <c r="AU118" s="72" t="s">
        <v>5694</v>
      </c>
      <c r="AV118" s="68" t="b">
        <v>1</v>
      </c>
      <c r="AW118" s="68" t="s">
        <v>876</v>
      </c>
      <c r="AX118" s="72" t="s">
        <v>6342</v>
      </c>
      <c r="AY118" s="68" t="s">
        <v>66</v>
      </c>
    </row>
    <row r="119" spans="1:51" x14ac:dyDescent="0.25">
      <c r="A119" s="66" t="s">
        <v>1081</v>
      </c>
      <c r="B119" s="78"/>
      <c r="C119" s="78"/>
      <c r="D119" s="79"/>
      <c r="E119" s="90"/>
      <c r="F119" s="76" t="s">
        <v>5911</v>
      </c>
      <c r="G119" s="91"/>
      <c r="H119" s="77"/>
      <c r="I119" s="82"/>
      <c r="J119" s="92"/>
      <c r="K119" s="77" t="s">
        <v>6781</v>
      </c>
      <c r="L119" s="93"/>
      <c r="M119" s="87"/>
      <c r="N119" s="87"/>
      <c r="O119" s="88"/>
      <c r="P119" s="89"/>
      <c r="Q119" s="89"/>
      <c r="R119" s="75"/>
      <c r="S119" s="75"/>
      <c r="T119" s="75"/>
      <c r="U119" s="75"/>
      <c r="V119" s="52"/>
      <c r="W119" s="52"/>
      <c r="X119" s="52"/>
      <c r="Y119" s="52"/>
      <c r="Z119" s="51"/>
      <c r="AA119" s="83"/>
      <c r="AB119" s="83"/>
      <c r="AC119" s="84"/>
      <c r="AD119" s="68" t="s">
        <v>4125</v>
      </c>
      <c r="AE119" s="68">
        <v>1</v>
      </c>
      <c r="AF119" s="68">
        <v>278</v>
      </c>
      <c r="AG119" s="68">
        <v>63515</v>
      </c>
      <c r="AH119" s="68">
        <v>0</v>
      </c>
      <c r="AI119" s="68">
        <v>-18000</v>
      </c>
      <c r="AJ119" s="68" t="s">
        <v>4538</v>
      </c>
      <c r="AK119" s="68" t="s">
        <v>4888</v>
      </c>
      <c r="AL119" s="72" t="s">
        <v>5106</v>
      </c>
      <c r="AM119" s="68" t="s">
        <v>733</v>
      </c>
      <c r="AN119" s="70">
        <v>39943.587453703702</v>
      </c>
      <c r="AO119" s="68"/>
      <c r="AP119" s="68" t="b">
        <v>0</v>
      </c>
      <c r="AQ119" s="68" t="b">
        <v>0</v>
      </c>
      <c r="AR119" s="68" t="b">
        <v>1</v>
      </c>
      <c r="AS119" s="68" t="s">
        <v>779</v>
      </c>
      <c r="AT119" s="68">
        <v>12</v>
      </c>
      <c r="AU119" s="72" t="s">
        <v>784</v>
      </c>
      <c r="AV119" s="68" t="b">
        <v>0</v>
      </c>
      <c r="AW119" s="68" t="s">
        <v>876</v>
      </c>
      <c r="AX119" s="72" t="s">
        <v>6343</v>
      </c>
      <c r="AY119" s="68" t="s">
        <v>66</v>
      </c>
    </row>
    <row r="120" spans="1:51" x14ac:dyDescent="0.25">
      <c r="A120" s="66" t="s">
        <v>1082</v>
      </c>
      <c r="B120" s="78"/>
      <c r="C120" s="78"/>
      <c r="D120" s="79"/>
      <c r="E120" s="90"/>
      <c r="F120" s="76" t="s">
        <v>5912</v>
      </c>
      <c r="G120" s="91"/>
      <c r="H120" s="77"/>
      <c r="I120" s="82"/>
      <c r="J120" s="92"/>
      <c r="K120" s="77" t="s">
        <v>6782</v>
      </c>
      <c r="L120" s="93"/>
      <c r="M120" s="87"/>
      <c r="N120" s="87"/>
      <c r="O120" s="88"/>
      <c r="P120" s="89"/>
      <c r="Q120" s="89"/>
      <c r="R120" s="75"/>
      <c r="S120" s="75"/>
      <c r="T120" s="75"/>
      <c r="U120" s="75"/>
      <c r="V120" s="52"/>
      <c r="W120" s="52"/>
      <c r="X120" s="52"/>
      <c r="Y120" s="52"/>
      <c r="Z120" s="51"/>
      <c r="AA120" s="83"/>
      <c r="AB120" s="83"/>
      <c r="AC120" s="84"/>
      <c r="AD120" s="68" t="s">
        <v>4126</v>
      </c>
      <c r="AE120" s="68">
        <v>0</v>
      </c>
      <c r="AF120" s="68">
        <v>19</v>
      </c>
      <c r="AG120" s="68">
        <v>3536</v>
      </c>
      <c r="AH120" s="68">
        <v>0</v>
      </c>
      <c r="AI120" s="68"/>
      <c r="AJ120" s="68"/>
      <c r="AK120" s="68"/>
      <c r="AL120" s="68"/>
      <c r="AM120" s="68"/>
      <c r="AN120" s="70">
        <v>41481.345185185186</v>
      </c>
      <c r="AO120" s="68"/>
      <c r="AP120" s="68" t="b">
        <v>1</v>
      </c>
      <c r="AQ120" s="68" t="b">
        <v>1</v>
      </c>
      <c r="AR120" s="68" t="b">
        <v>0</v>
      </c>
      <c r="AS120" s="68" t="s">
        <v>779</v>
      </c>
      <c r="AT120" s="68">
        <v>5</v>
      </c>
      <c r="AU120" s="72" t="s">
        <v>784</v>
      </c>
      <c r="AV120" s="68" t="b">
        <v>0</v>
      </c>
      <c r="AW120" s="68" t="s">
        <v>876</v>
      </c>
      <c r="AX120" s="72" t="s">
        <v>6344</v>
      </c>
      <c r="AY120" s="68" t="s">
        <v>66</v>
      </c>
    </row>
    <row r="121" spans="1:51" x14ac:dyDescent="0.25">
      <c r="A121" s="66" t="s">
        <v>1083</v>
      </c>
      <c r="B121" s="78"/>
      <c r="C121" s="78"/>
      <c r="D121" s="79"/>
      <c r="E121" s="90"/>
      <c r="F121" s="76" t="s">
        <v>5913</v>
      </c>
      <c r="G121" s="91"/>
      <c r="H121" s="77"/>
      <c r="I121" s="82"/>
      <c r="J121" s="92"/>
      <c r="K121" s="77" t="s">
        <v>6783</v>
      </c>
      <c r="L121" s="93"/>
      <c r="M121" s="87"/>
      <c r="N121" s="87"/>
      <c r="O121" s="88"/>
      <c r="P121" s="89"/>
      <c r="Q121" s="89"/>
      <c r="R121" s="75"/>
      <c r="S121" s="75"/>
      <c r="T121" s="75"/>
      <c r="U121" s="75"/>
      <c r="V121" s="52"/>
      <c r="W121" s="52"/>
      <c r="X121" s="52"/>
      <c r="Y121" s="52"/>
      <c r="Z121" s="51"/>
      <c r="AA121" s="83"/>
      <c r="AB121" s="83"/>
      <c r="AC121" s="84"/>
      <c r="AD121" s="68" t="s">
        <v>4127</v>
      </c>
      <c r="AE121" s="68">
        <v>563</v>
      </c>
      <c r="AF121" s="68">
        <v>496</v>
      </c>
      <c r="AG121" s="68">
        <v>2144</v>
      </c>
      <c r="AH121" s="68">
        <v>666</v>
      </c>
      <c r="AI121" s="68"/>
      <c r="AJ121" s="68" t="s">
        <v>4539</v>
      </c>
      <c r="AK121" s="68" t="s">
        <v>4845</v>
      </c>
      <c r="AL121" s="72" t="s">
        <v>5107</v>
      </c>
      <c r="AM121" s="68"/>
      <c r="AN121" s="70">
        <v>41194.862025462964</v>
      </c>
      <c r="AO121" s="72" t="s">
        <v>5395</v>
      </c>
      <c r="AP121" s="68" t="b">
        <v>0</v>
      </c>
      <c r="AQ121" s="68" t="b">
        <v>0</v>
      </c>
      <c r="AR121" s="68" t="b">
        <v>1</v>
      </c>
      <c r="AS121" s="68" t="s">
        <v>779</v>
      </c>
      <c r="AT121" s="68">
        <v>9</v>
      </c>
      <c r="AU121" s="72" t="s">
        <v>784</v>
      </c>
      <c r="AV121" s="68" t="b">
        <v>0</v>
      </c>
      <c r="AW121" s="68" t="s">
        <v>876</v>
      </c>
      <c r="AX121" s="72" t="s">
        <v>6345</v>
      </c>
      <c r="AY121" s="68" t="s">
        <v>66</v>
      </c>
    </row>
    <row r="122" spans="1:51" x14ac:dyDescent="0.25">
      <c r="A122" s="66" t="s">
        <v>1360</v>
      </c>
      <c r="B122" s="78"/>
      <c r="C122" s="78"/>
      <c r="D122" s="79"/>
      <c r="E122" s="90"/>
      <c r="F122" s="76" t="s">
        <v>5914</v>
      </c>
      <c r="G122" s="91"/>
      <c r="H122" s="77"/>
      <c r="I122" s="82"/>
      <c r="J122" s="92"/>
      <c r="K122" s="77" t="s">
        <v>6784</v>
      </c>
      <c r="L122" s="93"/>
      <c r="M122" s="87"/>
      <c r="N122" s="87"/>
      <c r="O122" s="88"/>
      <c r="P122" s="89"/>
      <c r="Q122" s="89"/>
      <c r="R122" s="75"/>
      <c r="S122" s="75"/>
      <c r="T122" s="75"/>
      <c r="U122" s="75"/>
      <c r="V122" s="52"/>
      <c r="W122" s="52"/>
      <c r="X122" s="52"/>
      <c r="Y122" s="52"/>
      <c r="Z122" s="51"/>
      <c r="AA122" s="83"/>
      <c r="AB122" s="83"/>
      <c r="AC122" s="84"/>
      <c r="AD122" s="68" t="s">
        <v>4128</v>
      </c>
      <c r="AE122" s="68">
        <v>672</v>
      </c>
      <c r="AF122" s="68">
        <v>2279</v>
      </c>
      <c r="AG122" s="68">
        <v>8539</v>
      </c>
      <c r="AH122" s="68">
        <v>3233</v>
      </c>
      <c r="AI122" s="68">
        <v>-21600</v>
      </c>
      <c r="AJ122" s="68" t="s">
        <v>4540</v>
      </c>
      <c r="AK122" s="68" t="s">
        <v>4870</v>
      </c>
      <c r="AL122" s="72" t="s">
        <v>5108</v>
      </c>
      <c r="AM122" s="68" t="s">
        <v>732</v>
      </c>
      <c r="AN122" s="70">
        <v>39908.94636574074</v>
      </c>
      <c r="AO122" s="72" t="s">
        <v>5396</v>
      </c>
      <c r="AP122" s="68" t="b">
        <v>0</v>
      </c>
      <c r="AQ122" s="68" t="b">
        <v>0</v>
      </c>
      <c r="AR122" s="68" t="b">
        <v>0</v>
      </c>
      <c r="AS122" s="68" t="s">
        <v>779</v>
      </c>
      <c r="AT122" s="68">
        <v>46</v>
      </c>
      <c r="AU122" s="72" t="s">
        <v>784</v>
      </c>
      <c r="AV122" s="68" t="b">
        <v>0</v>
      </c>
      <c r="AW122" s="68" t="s">
        <v>876</v>
      </c>
      <c r="AX122" s="72" t="s">
        <v>6346</v>
      </c>
      <c r="AY122" s="68" t="s">
        <v>65</v>
      </c>
    </row>
    <row r="123" spans="1:51" x14ac:dyDescent="0.25">
      <c r="A123" s="66" t="s">
        <v>1361</v>
      </c>
      <c r="B123" s="78"/>
      <c r="C123" s="78"/>
      <c r="D123" s="79"/>
      <c r="E123" s="90"/>
      <c r="F123" s="76" t="s">
        <v>5915</v>
      </c>
      <c r="G123" s="91"/>
      <c r="H123" s="77"/>
      <c r="I123" s="82"/>
      <c r="J123" s="92"/>
      <c r="K123" s="77" t="s">
        <v>6785</v>
      </c>
      <c r="L123" s="93"/>
      <c r="M123" s="87"/>
      <c r="N123" s="87"/>
      <c r="O123" s="88"/>
      <c r="P123" s="89"/>
      <c r="Q123" s="89"/>
      <c r="R123" s="75"/>
      <c r="S123" s="75"/>
      <c r="T123" s="75"/>
      <c r="U123" s="75"/>
      <c r="V123" s="52"/>
      <c r="W123" s="52"/>
      <c r="X123" s="52"/>
      <c r="Y123" s="52"/>
      <c r="Z123" s="51"/>
      <c r="AA123" s="83"/>
      <c r="AB123" s="83"/>
      <c r="AC123" s="84"/>
      <c r="AD123" s="68" t="s">
        <v>4129</v>
      </c>
      <c r="AE123" s="68">
        <v>84</v>
      </c>
      <c r="AF123" s="68">
        <v>1607</v>
      </c>
      <c r="AG123" s="68">
        <v>6831</v>
      </c>
      <c r="AH123" s="68">
        <v>43</v>
      </c>
      <c r="AI123" s="68">
        <v>-18000</v>
      </c>
      <c r="AJ123" s="68" t="s">
        <v>4541</v>
      </c>
      <c r="AK123" s="68" t="s">
        <v>4845</v>
      </c>
      <c r="AL123" s="72" t="s">
        <v>5109</v>
      </c>
      <c r="AM123" s="68" t="s">
        <v>733</v>
      </c>
      <c r="AN123" s="70">
        <v>41141.662893518522</v>
      </c>
      <c r="AO123" s="72" t="s">
        <v>5397</v>
      </c>
      <c r="AP123" s="68" t="b">
        <v>0</v>
      </c>
      <c r="AQ123" s="68" t="b">
        <v>0</v>
      </c>
      <c r="AR123" s="68" t="b">
        <v>0</v>
      </c>
      <c r="AS123" s="68" t="s">
        <v>779</v>
      </c>
      <c r="AT123" s="68">
        <v>28</v>
      </c>
      <c r="AU123" s="72" t="s">
        <v>5695</v>
      </c>
      <c r="AV123" s="68" t="b">
        <v>0</v>
      </c>
      <c r="AW123" s="68" t="s">
        <v>876</v>
      </c>
      <c r="AX123" s="72" t="s">
        <v>6347</v>
      </c>
      <c r="AY123" s="68" t="s">
        <v>65</v>
      </c>
    </row>
    <row r="124" spans="1:51" x14ac:dyDescent="0.25">
      <c r="A124" s="66" t="s">
        <v>1084</v>
      </c>
      <c r="B124" s="78"/>
      <c r="C124" s="78"/>
      <c r="D124" s="79"/>
      <c r="E124" s="90"/>
      <c r="F124" s="76" t="s">
        <v>5916</v>
      </c>
      <c r="G124" s="91"/>
      <c r="H124" s="77"/>
      <c r="I124" s="82"/>
      <c r="J124" s="92"/>
      <c r="K124" s="77" t="s">
        <v>6786</v>
      </c>
      <c r="L124" s="93"/>
      <c r="M124" s="87"/>
      <c r="N124" s="87"/>
      <c r="O124" s="88"/>
      <c r="P124" s="89"/>
      <c r="Q124" s="89"/>
      <c r="R124" s="75"/>
      <c r="S124" s="75"/>
      <c r="T124" s="75"/>
      <c r="U124" s="75"/>
      <c r="V124" s="52"/>
      <c r="W124" s="52"/>
      <c r="X124" s="52"/>
      <c r="Y124" s="52"/>
      <c r="Z124" s="51"/>
      <c r="AA124" s="83"/>
      <c r="AB124" s="83"/>
      <c r="AC124" s="84"/>
      <c r="AD124" s="68" t="s">
        <v>4130</v>
      </c>
      <c r="AE124" s="68">
        <v>1563</v>
      </c>
      <c r="AF124" s="68">
        <v>4665</v>
      </c>
      <c r="AG124" s="68">
        <v>16380</v>
      </c>
      <c r="AH124" s="68">
        <v>399</v>
      </c>
      <c r="AI124" s="68">
        <v>-21600</v>
      </c>
      <c r="AJ124" s="68" t="s">
        <v>4542</v>
      </c>
      <c r="AK124" s="68" t="s">
        <v>4889</v>
      </c>
      <c r="AL124" s="72" t="s">
        <v>5110</v>
      </c>
      <c r="AM124" s="68" t="s">
        <v>732</v>
      </c>
      <c r="AN124" s="70">
        <v>39485.746134259258</v>
      </c>
      <c r="AO124" s="72" t="s">
        <v>5398</v>
      </c>
      <c r="AP124" s="68" t="b">
        <v>0</v>
      </c>
      <c r="AQ124" s="68" t="b">
        <v>0</v>
      </c>
      <c r="AR124" s="68" t="b">
        <v>1</v>
      </c>
      <c r="AS124" s="68" t="s">
        <v>779</v>
      </c>
      <c r="AT124" s="68">
        <v>105</v>
      </c>
      <c r="AU124" s="72" t="s">
        <v>808</v>
      </c>
      <c r="AV124" s="68" t="b">
        <v>0</v>
      </c>
      <c r="AW124" s="68" t="s">
        <v>876</v>
      </c>
      <c r="AX124" s="72" t="s">
        <v>6348</v>
      </c>
      <c r="AY124" s="68" t="s">
        <v>66</v>
      </c>
    </row>
    <row r="125" spans="1:51" x14ac:dyDescent="0.25">
      <c r="A125" s="66" t="s">
        <v>1085</v>
      </c>
      <c r="B125" s="78"/>
      <c r="C125" s="78"/>
      <c r="D125" s="79"/>
      <c r="E125" s="90"/>
      <c r="F125" s="76" t="s">
        <v>5917</v>
      </c>
      <c r="G125" s="91"/>
      <c r="H125" s="77"/>
      <c r="I125" s="82"/>
      <c r="J125" s="92"/>
      <c r="K125" s="77" t="s">
        <v>6787</v>
      </c>
      <c r="L125" s="93"/>
      <c r="M125" s="87"/>
      <c r="N125" s="87"/>
      <c r="O125" s="88"/>
      <c r="P125" s="89"/>
      <c r="Q125" s="89"/>
      <c r="R125" s="75"/>
      <c r="S125" s="75"/>
      <c r="T125" s="75"/>
      <c r="U125" s="75"/>
      <c r="V125" s="52"/>
      <c r="W125" s="52"/>
      <c r="X125" s="52"/>
      <c r="Y125" s="52"/>
      <c r="Z125" s="51"/>
      <c r="AA125" s="83"/>
      <c r="AB125" s="83"/>
      <c r="AC125" s="84"/>
      <c r="AD125" s="68" t="s">
        <v>4131</v>
      </c>
      <c r="AE125" s="68">
        <v>272</v>
      </c>
      <c r="AF125" s="68">
        <v>79</v>
      </c>
      <c r="AG125" s="68">
        <v>3660</v>
      </c>
      <c r="AH125" s="68">
        <v>4</v>
      </c>
      <c r="AI125" s="68">
        <v>-21600</v>
      </c>
      <c r="AJ125" s="68"/>
      <c r="AK125" s="68" t="s">
        <v>4890</v>
      </c>
      <c r="AL125" s="68"/>
      <c r="AM125" s="68" t="s">
        <v>732</v>
      </c>
      <c r="AN125" s="70">
        <v>39913.186909722222</v>
      </c>
      <c r="AO125" s="72" t="s">
        <v>5399</v>
      </c>
      <c r="AP125" s="68" t="b">
        <v>0</v>
      </c>
      <c r="AQ125" s="68" t="b">
        <v>0</v>
      </c>
      <c r="AR125" s="68" t="b">
        <v>1</v>
      </c>
      <c r="AS125" s="68" t="s">
        <v>779</v>
      </c>
      <c r="AT125" s="68">
        <v>1</v>
      </c>
      <c r="AU125" s="72" t="s">
        <v>5696</v>
      </c>
      <c r="AV125" s="68" t="b">
        <v>0</v>
      </c>
      <c r="AW125" s="68" t="s">
        <v>876</v>
      </c>
      <c r="AX125" s="72" t="s">
        <v>6349</v>
      </c>
      <c r="AY125" s="68" t="s">
        <v>66</v>
      </c>
    </row>
    <row r="126" spans="1:51" x14ac:dyDescent="0.25">
      <c r="A126" s="66" t="s">
        <v>1086</v>
      </c>
      <c r="B126" s="78"/>
      <c r="C126" s="78"/>
      <c r="D126" s="79"/>
      <c r="E126" s="90"/>
      <c r="F126" s="76" t="s">
        <v>5918</v>
      </c>
      <c r="G126" s="91"/>
      <c r="H126" s="77"/>
      <c r="I126" s="82"/>
      <c r="J126" s="92"/>
      <c r="K126" s="77" t="s">
        <v>6788</v>
      </c>
      <c r="L126" s="93"/>
      <c r="M126" s="87"/>
      <c r="N126" s="87"/>
      <c r="O126" s="88"/>
      <c r="P126" s="89"/>
      <c r="Q126" s="89"/>
      <c r="R126" s="75"/>
      <c r="S126" s="75"/>
      <c r="T126" s="75"/>
      <c r="U126" s="75"/>
      <c r="V126" s="52"/>
      <c r="W126" s="52"/>
      <c r="X126" s="52"/>
      <c r="Y126" s="52"/>
      <c r="Z126" s="51"/>
      <c r="AA126" s="83"/>
      <c r="AB126" s="83"/>
      <c r="AC126" s="84"/>
      <c r="AD126" s="68" t="s">
        <v>4132</v>
      </c>
      <c r="AE126" s="68">
        <v>0</v>
      </c>
      <c r="AF126" s="68">
        <v>14</v>
      </c>
      <c r="AG126" s="68">
        <v>3649</v>
      </c>
      <c r="AH126" s="68">
        <v>0</v>
      </c>
      <c r="AI126" s="68"/>
      <c r="AJ126" s="68"/>
      <c r="AK126" s="68"/>
      <c r="AL126" s="68"/>
      <c r="AM126" s="68"/>
      <c r="AN126" s="70">
        <v>41481.357025462959</v>
      </c>
      <c r="AO126" s="68"/>
      <c r="AP126" s="68" t="b">
        <v>1</v>
      </c>
      <c r="AQ126" s="68" t="b">
        <v>1</v>
      </c>
      <c r="AR126" s="68" t="b">
        <v>0</v>
      </c>
      <c r="AS126" s="68" t="s">
        <v>779</v>
      </c>
      <c r="AT126" s="68">
        <v>7</v>
      </c>
      <c r="AU126" s="72" t="s">
        <v>784</v>
      </c>
      <c r="AV126" s="68" t="b">
        <v>0</v>
      </c>
      <c r="AW126" s="68" t="s">
        <v>876</v>
      </c>
      <c r="AX126" s="72" t="s">
        <v>6350</v>
      </c>
      <c r="AY126" s="68" t="s">
        <v>66</v>
      </c>
    </row>
    <row r="127" spans="1:51" x14ac:dyDescent="0.25">
      <c r="A127" s="66" t="s">
        <v>1087</v>
      </c>
      <c r="B127" s="78"/>
      <c r="C127" s="78"/>
      <c r="D127" s="79"/>
      <c r="E127" s="90"/>
      <c r="F127" s="76" t="s">
        <v>5919</v>
      </c>
      <c r="G127" s="91"/>
      <c r="H127" s="77"/>
      <c r="I127" s="82"/>
      <c r="J127" s="92"/>
      <c r="K127" s="77" t="s">
        <v>6789</v>
      </c>
      <c r="L127" s="93"/>
      <c r="M127" s="87"/>
      <c r="N127" s="87"/>
      <c r="O127" s="88"/>
      <c r="P127" s="89"/>
      <c r="Q127" s="89"/>
      <c r="R127" s="75"/>
      <c r="S127" s="75"/>
      <c r="T127" s="75"/>
      <c r="U127" s="75"/>
      <c r="V127" s="52"/>
      <c r="W127" s="52"/>
      <c r="X127" s="52"/>
      <c r="Y127" s="52"/>
      <c r="Z127" s="51"/>
      <c r="AA127" s="83"/>
      <c r="AB127" s="83"/>
      <c r="AC127" s="84"/>
      <c r="AD127" s="68" t="s">
        <v>4133</v>
      </c>
      <c r="AE127" s="68">
        <v>727</v>
      </c>
      <c r="AF127" s="68">
        <v>40</v>
      </c>
      <c r="AG127" s="68">
        <v>5356</v>
      </c>
      <c r="AH127" s="68">
        <v>0</v>
      </c>
      <c r="AI127" s="68"/>
      <c r="AJ127" s="68" t="s">
        <v>4543</v>
      </c>
      <c r="AK127" s="68"/>
      <c r="AL127" s="68"/>
      <c r="AM127" s="68"/>
      <c r="AN127" s="70">
        <v>41481.357824074075</v>
      </c>
      <c r="AO127" s="68"/>
      <c r="AP127" s="68" t="b">
        <v>1</v>
      </c>
      <c r="AQ127" s="68" t="b">
        <v>0</v>
      </c>
      <c r="AR127" s="68" t="b">
        <v>0</v>
      </c>
      <c r="AS127" s="68" t="s">
        <v>779</v>
      </c>
      <c r="AT127" s="68">
        <v>8</v>
      </c>
      <c r="AU127" s="72" t="s">
        <v>784</v>
      </c>
      <c r="AV127" s="68" t="b">
        <v>0</v>
      </c>
      <c r="AW127" s="68" t="s">
        <v>876</v>
      </c>
      <c r="AX127" s="72" t="s">
        <v>6351</v>
      </c>
      <c r="AY127" s="68" t="s">
        <v>66</v>
      </c>
    </row>
    <row r="128" spans="1:51" x14ac:dyDescent="0.25">
      <c r="A128" s="66" t="s">
        <v>193</v>
      </c>
      <c r="B128" s="78"/>
      <c r="C128" s="78"/>
      <c r="D128" s="79"/>
      <c r="E128" s="90"/>
      <c r="F128" s="76" t="s">
        <v>820</v>
      </c>
      <c r="G128" s="91"/>
      <c r="H128" s="77"/>
      <c r="I128" s="82"/>
      <c r="J128" s="92"/>
      <c r="K128" s="77" t="s">
        <v>942</v>
      </c>
      <c r="L128" s="93"/>
      <c r="M128" s="87"/>
      <c r="N128" s="87"/>
      <c r="O128" s="88"/>
      <c r="P128" s="89"/>
      <c r="Q128" s="89"/>
      <c r="R128" s="75"/>
      <c r="S128" s="75"/>
      <c r="T128" s="75"/>
      <c r="U128" s="75"/>
      <c r="V128" s="52"/>
      <c r="W128" s="52"/>
      <c r="X128" s="52"/>
      <c r="Y128" s="52"/>
      <c r="Z128" s="51"/>
      <c r="AA128" s="83"/>
      <c r="AB128" s="83"/>
      <c r="AC128" s="84"/>
      <c r="AD128" s="68" t="s">
        <v>541</v>
      </c>
      <c r="AE128" s="68">
        <v>359</v>
      </c>
      <c r="AF128" s="68">
        <v>130</v>
      </c>
      <c r="AG128" s="68">
        <v>3452</v>
      </c>
      <c r="AH128" s="68">
        <v>1274</v>
      </c>
      <c r="AI128" s="68"/>
      <c r="AJ128" s="68" t="s">
        <v>601</v>
      </c>
      <c r="AK128" s="68" t="s">
        <v>657</v>
      </c>
      <c r="AL128" s="72" t="s">
        <v>696</v>
      </c>
      <c r="AM128" s="68"/>
      <c r="AN128" s="70">
        <v>40633.18172453704</v>
      </c>
      <c r="AO128" s="72" t="s">
        <v>738</v>
      </c>
      <c r="AP128" s="68" t="b">
        <v>1</v>
      </c>
      <c r="AQ128" s="68" t="b">
        <v>0</v>
      </c>
      <c r="AR128" s="68" t="b">
        <v>1</v>
      </c>
      <c r="AS128" s="68" t="s">
        <v>779</v>
      </c>
      <c r="AT128" s="68">
        <v>4</v>
      </c>
      <c r="AU128" s="72" t="s">
        <v>784</v>
      </c>
      <c r="AV128" s="68" t="b">
        <v>0</v>
      </c>
      <c r="AW128" s="68" t="s">
        <v>876</v>
      </c>
      <c r="AX128" s="72" t="s">
        <v>882</v>
      </c>
      <c r="AY128" s="68" t="s">
        <v>66</v>
      </c>
    </row>
    <row r="129" spans="1:51" x14ac:dyDescent="0.25">
      <c r="A129" s="66" t="s">
        <v>1088</v>
      </c>
      <c r="B129" s="78"/>
      <c r="C129" s="78"/>
      <c r="D129" s="79"/>
      <c r="E129" s="90"/>
      <c r="F129" s="76" t="s">
        <v>5920</v>
      </c>
      <c r="G129" s="91"/>
      <c r="H129" s="77"/>
      <c r="I129" s="82"/>
      <c r="J129" s="92"/>
      <c r="K129" s="77" t="s">
        <v>6790</v>
      </c>
      <c r="L129" s="93"/>
      <c r="M129" s="87"/>
      <c r="N129" s="87"/>
      <c r="O129" s="88"/>
      <c r="P129" s="89"/>
      <c r="Q129" s="89"/>
      <c r="R129" s="75"/>
      <c r="S129" s="75"/>
      <c r="T129" s="75"/>
      <c r="U129" s="75"/>
      <c r="V129" s="52"/>
      <c r="W129" s="52"/>
      <c r="X129" s="52"/>
      <c r="Y129" s="52"/>
      <c r="Z129" s="51"/>
      <c r="AA129" s="83"/>
      <c r="AB129" s="83"/>
      <c r="AC129" s="84"/>
      <c r="AD129" s="68" t="s">
        <v>4134</v>
      </c>
      <c r="AE129" s="68">
        <v>40</v>
      </c>
      <c r="AF129" s="68">
        <v>29</v>
      </c>
      <c r="AG129" s="68">
        <v>38498</v>
      </c>
      <c r="AH129" s="68">
        <v>0</v>
      </c>
      <c r="AI129" s="68"/>
      <c r="AJ129" s="68"/>
      <c r="AK129" s="68"/>
      <c r="AL129" s="68"/>
      <c r="AM129" s="68"/>
      <c r="AN129" s="70">
        <v>42280.783090277779</v>
      </c>
      <c r="AO129" s="68"/>
      <c r="AP129" s="68" t="b">
        <v>1</v>
      </c>
      <c r="AQ129" s="68" t="b">
        <v>0</v>
      </c>
      <c r="AR129" s="68" t="b">
        <v>0</v>
      </c>
      <c r="AS129" s="68" t="s">
        <v>5641</v>
      </c>
      <c r="AT129" s="68">
        <v>18</v>
      </c>
      <c r="AU129" s="72" t="s">
        <v>784</v>
      </c>
      <c r="AV129" s="68" t="b">
        <v>0</v>
      </c>
      <c r="AW129" s="68" t="s">
        <v>876</v>
      </c>
      <c r="AX129" s="72" t="s">
        <v>6352</v>
      </c>
      <c r="AY129" s="68" t="s">
        <v>66</v>
      </c>
    </row>
    <row r="130" spans="1:51" x14ac:dyDescent="0.25">
      <c r="A130" s="66" t="s">
        <v>1089</v>
      </c>
      <c r="B130" s="78"/>
      <c r="C130" s="78"/>
      <c r="D130" s="79"/>
      <c r="E130" s="90"/>
      <c r="F130" s="76" t="s">
        <v>5921</v>
      </c>
      <c r="G130" s="91"/>
      <c r="H130" s="77"/>
      <c r="I130" s="82"/>
      <c r="J130" s="92"/>
      <c r="K130" s="77" t="s">
        <v>6791</v>
      </c>
      <c r="L130" s="93"/>
      <c r="M130" s="87"/>
      <c r="N130" s="87"/>
      <c r="O130" s="88"/>
      <c r="P130" s="89"/>
      <c r="Q130" s="89"/>
      <c r="R130" s="75"/>
      <c r="S130" s="75"/>
      <c r="T130" s="75"/>
      <c r="U130" s="75"/>
      <c r="V130" s="52"/>
      <c r="W130" s="52"/>
      <c r="X130" s="52"/>
      <c r="Y130" s="52"/>
      <c r="Z130" s="51"/>
      <c r="AA130" s="83"/>
      <c r="AB130" s="83"/>
      <c r="AC130" s="84"/>
      <c r="AD130" s="68" t="s">
        <v>4135</v>
      </c>
      <c r="AE130" s="68">
        <v>522</v>
      </c>
      <c r="AF130" s="68">
        <v>656</v>
      </c>
      <c r="AG130" s="68">
        <v>28056</v>
      </c>
      <c r="AH130" s="68">
        <v>3035</v>
      </c>
      <c r="AI130" s="68">
        <v>-28800</v>
      </c>
      <c r="AJ130" s="68" t="s">
        <v>4544</v>
      </c>
      <c r="AK130" s="68" t="s">
        <v>4891</v>
      </c>
      <c r="AL130" s="68"/>
      <c r="AM130" s="68" t="s">
        <v>731</v>
      </c>
      <c r="AN130" s="70">
        <v>39932.745370370372</v>
      </c>
      <c r="AO130" s="72" t="s">
        <v>5400</v>
      </c>
      <c r="AP130" s="68" t="b">
        <v>0</v>
      </c>
      <c r="AQ130" s="68" t="b">
        <v>0</v>
      </c>
      <c r="AR130" s="68" t="b">
        <v>1</v>
      </c>
      <c r="AS130" s="68" t="s">
        <v>779</v>
      </c>
      <c r="AT130" s="68">
        <v>5</v>
      </c>
      <c r="AU130" s="72" t="s">
        <v>5697</v>
      </c>
      <c r="AV130" s="68" t="b">
        <v>0</v>
      </c>
      <c r="AW130" s="68" t="s">
        <v>876</v>
      </c>
      <c r="AX130" s="72" t="s">
        <v>6353</v>
      </c>
      <c r="AY130" s="68" t="s">
        <v>66</v>
      </c>
    </row>
    <row r="131" spans="1:51" x14ac:dyDescent="0.25">
      <c r="A131" s="66" t="s">
        <v>1090</v>
      </c>
      <c r="B131" s="78"/>
      <c r="C131" s="78"/>
      <c r="D131" s="79"/>
      <c r="E131" s="90"/>
      <c r="F131" s="76" t="s">
        <v>5922</v>
      </c>
      <c r="G131" s="91"/>
      <c r="H131" s="77"/>
      <c r="I131" s="82"/>
      <c r="J131" s="92"/>
      <c r="K131" s="77" t="s">
        <v>6792</v>
      </c>
      <c r="L131" s="93"/>
      <c r="M131" s="87"/>
      <c r="N131" s="87"/>
      <c r="O131" s="88"/>
      <c r="P131" s="89"/>
      <c r="Q131" s="89"/>
      <c r="R131" s="75"/>
      <c r="S131" s="75"/>
      <c r="T131" s="75"/>
      <c r="U131" s="75"/>
      <c r="V131" s="52"/>
      <c r="W131" s="52"/>
      <c r="X131" s="52"/>
      <c r="Y131" s="52"/>
      <c r="Z131" s="51"/>
      <c r="AA131" s="83"/>
      <c r="AB131" s="83"/>
      <c r="AC131" s="84"/>
      <c r="AD131" s="68" t="s">
        <v>4136</v>
      </c>
      <c r="AE131" s="68">
        <v>555</v>
      </c>
      <c r="AF131" s="68">
        <v>1741</v>
      </c>
      <c r="AG131" s="68">
        <v>41604</v>
      </c>
      <c r="AH131" s="68">
        <v>3139</v>
      </c>
      <c r="AI131" s="68">
        <v>-21600</v>
      </c>
      <c r="AJ131" s="68" t="s">
        <v>4545</v>
      </c>
      <c r="AK131" s="68" t="s">
        <v>4833</v>
      </c>
      <c r="AL131" s="72" t="s">
        <v>5111</v>
      </c>
      <c r="AM131" s="68" t="s">
        <v>732</v>
      </c>
      <c r="AN131" s="70">
        <v>39469.150902777779</v>
      </c>
      <c r="AO131" s="72" t="s">
        <v>5401</v>
      </c>
      <c r="AP131" s="68" t="b">
        <v>0</v>
      </c>
      <c r="AQ131" s="68" t="b">
        <v>0</v>
      </c>
      <c r="AR131" s="68" t="b">
        <v>1</v>
      </c>
      <c r="AS131" s="68" t="s">
        <v>779</v>
      </c>
      <c r="AT131" s="68">
        <v>130</v>
      </c>
      <c r="AU131" s="72" t="s">
        <v>5680</v>
      </c>
      <c r="AV131" s="68" t="b">
        <v>0</v>
      </c>
      <c r="AW131" s="68" t="s">
        <v>876</v>
      </c>
      <c r="AX131" s="72" t="s">
        <v>6354</v>
      </c>
      <c r="AY131" s="68" t="s">
        <v>66</v>
      </c>
    </row>
    <row r="132" spans="1:51" x14ac:dyDescent="0.25">
      <c r="A132" s="66" t="s">
        <v>1362</v>
      </c>
      <c r="B132" s="78"/>
      <c r="C132" s="78"/>
      <c r="D132" s="79"/>
      <c r="E132" s="90"/>
      <c r="F132" s="76" t="s">
        <v>5923</v>
      </c>
      <c r="G132" s="91"/>
      <c r="H132" s="77"/>
      <c r="I132" s="82"/>
      <c r="J132" s="92"/>
      <c r="K132" s="77" t="s">
        <v>6793</v>
      </c>
      <c r="L132" s="93"/>
      <c r="M132" s="87"/>
      <c r="N132" s="87"/>
      <c r="O132" s="88"/>
      <c r="P132" s="89"/>
      <c r="Q132" s="89"/>
      <c r="R132" s="75"/>
      <c r="S132" s="75"/>
      <c r="T132" s="75"/>
      <c r="U132" s="75"/>
      <c r="V132" s="52"/>
      <c r="W132" s="52"/>
      <c r="X132" s="52"/>
      <c r="Y132" s="52"/>
      <c r="Z132" s="51"/>
      <c r="AA132" s="83"/>
      <c r="AB132" s="83"/>
      <c r="AC132" s="84"/>
      <c r="AD132" s="68" t="s">
        <v>4137</v>
      </c>
      <c r="AE132" s="68">
        <v>1228</v>
      </c>
      <c r="AF132" s="68">
        <v>3406</v>
      </c>
      <c r="AG132" s="68">
        <v>31421</v>
      </c>
      <c r="AH132" s="68">
        <v>2825</v>
      </c>
      <c r="AI132" s="68">
        <v>-21600</v>
      </c>
      <c r="AJ132" s="68" t="s">
        <v>4546</v>
      </c>
      <c r="AK132" s="68" t="s">
        <v>676</v>
      </c>
      <c r="AL132" s="72" t="s">
        <v>5112</v>
      </c>
      <c r="AM132" s="68" t="s">
        <v>732</v>
      </c>
      <c r="AN132" s="70">
        <v>39364.833321759259</v>
      </c>
      <c r="AO132" s="68"/>
      <c r="AP132" s="68" t="b">
        <v>0</v>
      </c>
      <c r="AQ132" s="68" t="b">
        <v>0</v>
      </c>
      <c r="AR132" s="68" t="b">
        <v>0</v>
      </c>
      <c r="AS132" s="68" t="s">
        <v>779</v>
      </c>
      <c r="AT132" s="68">
        <v>164</v>
      </c>
      <c r="AU132" s="72" t="s">
        <v>5698</v>
      </c>
      <c r="AV132" s="68" t="b">
        <v>1</v>
      </c>
      <c r="AW132" s="68" t="s">
        <v>876</v>
      </c>
      <c r="AX132" s="72" t="s">
        <v>6355</v>
      </c>
      <c r="AY132" s="68" t="s">
        <v>65</v>
      </c>
    </row>
    <row r="133" spans="1:51" x14ac:dyDescent="0.25">
      <c r="A133" s="66" t="s">
        <v>1091</v>
      </c>
      <c r="B133" s="78"/>
      <c r="C133" s="78"/>
      <c r="D133" s="79"/>
      <c r="E133" s="90"/>
      <c r="F133" s="76" t="s">
        <v>5924</v>
      </c>
      <c r="G133" s="91"/>
      <c r="H133" s="77"/>
      <c r="I133" s="82"/>
      <c r="J133" s="92"/>
      <c r="K133" s="77" t="s">
        <v>6794</v>
      </c>
      <c r="L133" s="93"/>
      <c r="M133" s="87"/>
      <c r="N133" s="87"/>
      <c r="O133" s="88"/>
      <c r="P133" s="89"/>
      <c r="Q133" s="89"/>
      <c r="R133" s="75"/>
      <c r="S133" s="75"/>
      <c r="T133" s="75"/>
      <c r="U133" s="75"/>
      <c r="V133" s="52"/>
      <c r="W133" s="52"/>
      <c r="X133" s="52"/>
      <c r="Y133" s="52"/>
      <c r="Z133" s="51"/>
      <c r="AA133" s="83"/>
      <c r="AB133" s="83"/>
      <c r="AC133" s="84"/>
      <c r="AD133" s="68" t="s">
        <v>4138</v>
      </c>
      <c r="AE133" s="68">
        <v>6</v>
      </c>
      <c r="AF133" s="68">
        <v>39</v>
      </c>
      <c r="AG133" s="68">
        <v>772</v>
      </c>
      <c r="AH133" s="68">
        <v>50</v>
      </c>
      <c r="AI133" s="68"/>
      <c r="AJ133" s="68"/>
      <c r="AK133" s="68" t="s">
        <v>4825</v>
      </c>
      <c r="AL133" s="72" t="s">
        <v>5113</v>
      </c>
      <c r="AM133" s="68"/>
      <c r="AN133" s="70">
        <v>40569.067233796297</v>
      </c>
      <c r="AO133" s="68"/>
      <c r="AP133" s="68" t="b">
        <v>0</v>
      </c>
      <c r="AQ133" s="68" t="b">
        <v>0</v>
      </c>
      <c r="AR133" s="68" t="b">
        <v>0</v>
      </c>
      <c r="AS133" s="68" t="s">
        <v>779</v>
      </c>
      <c r="AT133" s="68">
        <v>4</v>
      </c>
      <c r="AU133" s="72" t="s">
        <v>784</v>
      </c>
      <c r="AV133" s="68" t="b">
        <v>0</v>
      </c>
      <c r="AW133" s="68" t="s">
        <v>876</v>
      </c>
      <c r="AX133" s="72" t="s">
        <v>6356</v>
      </c>
      <c r="AY133" s="68" t="s">
        <v>66</v>
      </c>
    </row>
    <row r="134" spans="1:51" x14ac:dyDescent="0.25">
      <c r="A134" s="66" t="s">
        <v>1092</v>
      </c>
      <c r="B134" s="78"/>
      <c r="C134" s="78"/>
      <c r="D134" s="79"/>
      <c r="E134" s="90"/>
      <c r="F134" s="76" t="s">
        <v>5925</v>
      </c>
      <c r="G134" s="91"/>
      <c r="H134" s="77"/>
      <c r="I134" s="82"/>
      <c r="J134" s="92"/>
      <c r="K134" s="77" t="s">
        <v>6795</v>
      </c>
      <c r="L134" s="93"/>
      <c r="M134" s="87"/>
      <c r="N134" s="87"/>
      <c r="O134" s="88"/>
      <c r="P134" s="89"/>
      <c r="Q134" s="89"/>
      <c r="R134" s="75"/>
      <c r="S134" s="75"/>
      <c r="T134" s="75"/>
      <c r="U134" s="75"/>
      <c r="V134" s="52"/>
      <c r="W134" s="52"/>
      <c r="X134" s="52"/>
      <c r="Y134" s="52"/>
      <c r="Z134" s="51"/>
      <c r="AA134" s="83"/>
      <c r="AB134" s="83"/>
      <c r="AC134" s="84"/>
      <c r="AD134" s="68" t="s">
        <v>4139</v>
      </c>
      <c r="AE134" s="68">
        <v>8</v>
      </c>
      <c r="AF134" s="68">
        <v>1511</v>
      </c>
      <c r="AG134" s="68">
        <v>136704</v>
      </c>
      <c r="AH134" s="68">
        <v>0</v>
      </c>
      <c r="AI134" s="68">
        <v>-18000</v>
      </c>
      <c r="AJ134" s="68" t="s">
        <v>4547</v>
      </c>
      <c r="AK134" s="68" t="s">
        <v>4892</v>
      </c>
      <c r="AL134" s="72" t="s">
        <v>5114</v>
      </c>
      <c r="AM134" s="68" t="s">
        <v>733</v>
      </c>
      <c r="AN134" s="70">
        <v>40120.843113425923</v>
      </c>
      <c r="AO134" s="68"/>
      <c r="AP134" s="68" t="b">
        <v>1</v>
      </c>
      <c r="AQ134" s="68" t="b">
        <v>0</v>
      </c>
      <c r="AR134" s="68" t="b">
        <v>0</v>
      </c>
      <c r="AS134" s="68" t="s">
        <v>779</v>
      </c>
      <c r="AT134" s="68">
        <v>112</v>
      </c>
      <c r="AU134" s="72" t="s">
        <v>784</v>
      </c>
      <c r="AV134" s="68" t="b">
        <v>0</v>
      </c>
      <c r="AW134" s="68" t="s">
        <v>876</v>
      </c>
      <c r="AX134" s="72" t="s">
        <v>6357</v>
      </c>
      <c r="AY134" s="68" t="s">
        <v>66</v>
      </c>
    </row>
    <row r="135" spans="1:51" x14ac:dyDescent="0.25">
      <c r="A135" s="66" t="s">
        <v>1093</v>
      </c>
      <c r="B135" s="78"/>
      <c r="C135" s="78"/>
      <c r="D135" s="79"/>
      <c r="E135" s="90"/>
      <c r="F135" s="76" t="s">
        <v>5926</v>
      </c>
      <c r="G135" s="91"/>
      <c r="H135" s="77"/>
      <c r="I135" s="82"/>
      <c r="J135" s="92"/>
      <c r="K135" s="77" t="s">
        <v>6796</v>
      </c>
      <c r="L135" s="93"/>
      <c r="M135" s="87"/>
      <c r="N135" s="87"/>
      <c r="O135" s="88"/>
      <c r="P135" s="89"/>
      <c r="Q135" s="89"/>
      <c r="R135" s="75"/>
      <c r="S135" s="75"/>
      <c r="T135" s="75"/>
      <c r="U135" s="75"/>
      <c r="V135" s="52"/>
      <c r="W135" s="52"/>
      <c r="X135" s="52"/>
      <c r="Y135" s="52"/>
      <c r="Z135" s="51"/>
      <c r="AA135" s="83"/>
      <c r="AB135" s="83"/>
      <c r="AC135" s="84"/>
      <c r="AD135" s="68" t="s">
        <v>4140</v>
      </c>
      <c r="AE135" s="68">
        <v>87</v>
      </c>
      <c r="AF135" s="68">
        <v>1323</v>
      </c>
      <c r="AG135" s="68">
        <v>191847</v>
      </c>
      <c r="AH135" s="68">
        <v>0</v>
      </c>
      <c r="AI135" s="68">
        <v>-25200</v>
      </c>
      <c r="AJ135" s="68" t="s">
        <v>4548</v>
      </c>
      <c r="AK135" s="68" t="s">
        <v>4825</v>
      </c>
      <c r="AL135" s="72" t="s">
        <v>5115</v>
      </c>
      <c r="AM135" s="68" t="s">
        <v>660</v>
      </c>
      <c r="AN135" s="70">
        <v>40120.702534722222</v>
      </c>
      <c r="AO135" s="68"/>
      <c r="AP135" s="68" t="b">
        <v>1</v>
      </c>
      <c r="AQ135" s="68" t="b">
        <v>0</v>
      </c>
      <c r="AR135" s="68" t="b">
        <v>0</v>
      </c>
      <c r="AS135" s="68" t="s">
        <v>779</v>
      </c>
      <c r="AT135" s="68">
        <v>114</v>
      </c>
      <c r="AU135" s="72" t="s">
        <v>784</v>
      </c>
      <c r="AV135" s="68" t="b">
        <v>0</v>
      </c>
      <c r="AW135" s="68" t="s">
        <v>876</v>
      </c>
      <c r="AX135" s="72" t="s">
        <v>6358</v>
      </c>
      <c r="AY135" s="68" t="s">
        <v>66</v>
      </c>
    </row>
    <row r="136" spans="1:51" x14ac:dyDescent="0.25">
      <c r="A136" s="66" t="s">
        <v>1094</v>
      </c>
      <c r="B136" s="78"/>
      <c r="C136" s="78"/>
      <c r="D136" s="79"/>
      <c r="E136" s="90"/>
      <c r="F136" s="76" t="s">
        <v>5927</v>
      </c>
      <c r="G136" s="91"/>
      <c r="H136" s="77"/>
      <c r="I136" s="82"/>
      <c r="J136" s="92"/>
      <c r="K136" s="77" t="s">
        <v>6797</v>
      </c>
      <c r="L136" s="93"/>
      <c r="M136" s="87"/>
      <c r="N136" s="87"/>
      <c r="O136" s="88"/>
      <c r="P136" s="89"/>
      <c r="Q136" s="89"/>
      <c r="R136" s="75"/>
      <c r="S136" s="75"/>
      <c r="T136" s="75"/>
      <c r="U136" s="75"/>
      <c r="V136" s="52"/>
      <c r="W136" s="52"/>
      <c r="X136" s="52"/>
      <c r="Y136" s="52"/>
      <c r="Z136" s="51"/>
      <c r="AA136" s="83"/>
      <c r="AB136" s="83"/>
      <c r="AC136" s="84"/>
      <c r="AD136" s="68" t="s">
        <v>4141</v>
      </c>
      <c r="AE136" s="68">
        <v>140</v>
      </c>
      <c r="AF136" s="68">
        <v>184</v>
      </c>
      <c r="AG136" s="68">
        <v>104370</v>
      </c>
      <c r="AH136" s="68">
        <v>13</v>
      </c>
      <c r="AI136" s="68">
        <v>-32400</v>
      </c>
      <c r="AJ136" s="68" t="s">
        <v>4549</v>
      </c>
      <c r="AK136" s="68" t="s">
        <v>4893</v>
      </c>
      <c r="AL136" s="68"/>
      <c r="AM136" s="68" t="s">
        <v>5295</v>
      </c>
      <c r="AN136" s="70">
        <v>40066.731932870367</v>
      </c>
      <c r="AO136" s="72" t="s">
        <v>5402</v>
      </c>
      <c r="AP136" s="68" t="b">
        <v>0</v>
      </c>
      <c r="AQ136" s="68" t="b">
        <v>0</v>
      </c>
      <c r="AR136" s="68" t="b">
        <v>0</v>
      </c>
      <c r="AS136" s="68" t="s">
        <v>779</v>
      </c>
      <c r="AT136" s="68">
        <v>59</v>
      </c>
      <c r="AU136" s="72" t="s">
        <v>5699</v>
      </c>
      <c r="AV136" s="68" t="b">
        <v>0</v>
      </c>
      <c r="AW136" s="68" t="s">
        <v>876</v>
      </c>
      <c r="AX136" s="72" t="s">
        <v>6359</v>
      </c>
      <c r="AY136" s="68" t="s">
        <v>66</v>
      </c>
    </row>
    <row r="137" spans="1:51" x14ac:dyDescent="0.25">
      <c r="A137" s="66" t="s">
        <v>1095</v>
      </c>
      <c r="B137" s="78"/>
      <c r="C137" s="78"/>
      <c r="D137" s="79"/>
      <c r="E137" s="90"/>
      <c r="F137" s="76" t="s">
        <v>5928</v>
      </c>
      <c r="G137" s="91"/>
      <c r="H137" s="77"/>
      <c r="I137" s="82"/>
      <c r="J137" s="92"/>
      <c r="K137" s="77" t="s">
        <v>6798</v>
      </c>
      <c r="L137" s="93"/>
      <c r="M137" s="87"/>
      <c r="N137" s="87"/>
      <c r="O137" s="88"/>
      <c r="P137" s="89"/>
      <c r="Q137" s="89"/>
      <c r="R137" s="75"/>
      <c r="S137" s="75"/>
      <c r="T137" s="75"/>
      <c r="U137" s="75"/>
      <c r="V137" s="52"/>
      <c r="W137" s="52"/>
      <c r="X137" s="52"/>
      <c r="Y137" s="52"/>
      <c r="Z137" s="51"/>
      <c r="AA137" s="83"/>
      <c r="AB137" s="83"/>
      <c r="AC137" s="84"/>
      <c r="AD137" s="68" t="s">
        <v>4142</v>
      </c>
      <c r="AE137" s="68">
        <v>307</v>
      </c>
      <c r="AF137" s="68">
        <v>341</v>
      </c>
      <c r="AG137" s="68">
        <v>242</v>
      </c>
      <c r="AH137" s="68">
        <v>0</v>
      </c>
      <c r="AI137" s="68">
        <v>-18000</v>
      </c>
      <c r="AJ137" s="68" t="s">
        <v>4550</v>
      </c>
      <c r="AK137" s="68" t="s">
        <v>4845</v>
      </c>
      <c r="AL137" s="72" t="s">
        <v>5116</v>
      </c>
      <c r="AM137" s="68" t="s">
        <v>733</v>
      </c>
      <c r="AN137" s="70">
        <v>39906.044386574074</v>
      </c>
      <c r="AO137" s="72" t="s">
        <v>5403</v>
      </c>
      <c r="AP137" s="68" t="b">
        <v>0</v>
      </c>
      <c r="AQ137" s="68" t="b">
        <v>0</v>
      </c>
      <c r="AR137" s="68" t="b">
        <v>1</v>
      </c>
      <c r="AS137" s="68" t="s">
        <v>779</v>
      </c>
      <c r="AT137" s="68">
        <v>43</v>
      </c>
      <c r="AU137" s="72" t="s">
        <v>5700</v>
      </c>
      <c r="AV137" s="68" t="b">
        <v>0</v>
      </c>
      <c r="AW137" s="68" t="s">
        <v>876</v>
      </c>
      <c r="AX137" s="72" t="s">
        <v>6360</v>
      </c>
      <c r="AY137" s="68" t="s">
        <v>66</v>
      </c>
    </row>
    <row r="138" spans="1:51" x14ac:dyDescent="0.25">
      <c r="A138" s="66" t="s">
        <v>1096</v>
      </c>
      <c r="B138" s="78"/>
      <c r="C138" s="78"/>
      <c r="D138" s="79"/>
      <c r="E138" s="90"/>
      <c r="F138" s="76" t="s">
        <v>5929</v>
      </c>
      <c r="G138" s="91"/>
      <c r="H138" s="77"/>
      <c r="I138" s="82"/>
      <c r="J138" s="92"/>
      <c r="K138" s="77" t="s">
        <v>6799</v>
      </c>
      <c r="L138" s="93"/>
      <c r="M138" s="87"/>
      <c r="N138" s="87"/>
      <c r="O138" s="88"/>
      <c r="P138" s="89"/>
      <c r="Q138" s="89"/>
      <c r="R138" s="75"/>
      <c r="S138" s="75"/>
      <c r="T138" s="75"/>
      <c r="U138" s="75"/>
      <c r="V138" s="52"/>
      <c r="W138" s="52"/>
      <c r="X138" s="52"/>
      <c r="Y138" s="52"/>
      <c r="Z138" s="51"/>
      <c r="AA138" s="83"/>
      <c r="AB138" s="83"/>
      <c r="AC138" s="84"/>
      <c r="AD138" s="68" t="s">
        <v>4143</v>
      </c>
      <c r="AE138" s="68">
        <v>1143</v>
      </c>
      <c r="AF138" s="68">
        <v>255</v>
      </c>
      <c r="AG138" s="68">
        <v>563</v>
      </c>
      <c r="AH138" s="68">
        <v>198</v>
      </c>
      <c r="AI138" s="68">
        <v>-21600</v>
      </c>
      <c r="AJ138" s="68"/>
      <c r="AK138" s="68"/>
      <c r="AL138" s="68"/>
      <c r="AM138" s="68" t="s">
        <v>732</v>
      </c>
      <c r="AN138" s="70">
        <v>40414.905266203707</v>
      </c>
      <c r="AO138" s="72" t="s">
        <v>5404</v>
      </c>
      <c r="AP138" s="68" t="b">
        <v>0</v>
      </c>
      <c r="AQ138" s="68" t="b">
        <v>0</v>
      </c>
      <c r="AR138" s="68" t="b">
        <v>0</v>
      </c>
      <c r="AS138" s="68" t="s">
        <v>779</v>
      </c>
      <c r="AT138" s="68">
        <v>3</v>
      </c>
      <c r="AU138" s="72" t="s">
        <v>808</v>
      </c>
      <c r="AV138" s="68" t="b">
        <v>0</v>
      </c>
      <c r="AW138" s="68" t="s">
        <v>876</v>
      </c>
      <c r="AX138" s="72" t="s">
        <v>6361</v>
      </c>
      <c r="AY138" s="68" t="s">
        <v>66</v>
      </c>
    </row>
    <row r="139" spans="1:51" x14ac:dyDescent="0.25">
      <c r="A139" s="66" t="s">
        <v>1363</v>
      </c>
      <c r="B139" s="78"/>
      <c r="C139" s="78"/>
      <c r="D139" s="79"/>
      <c r="E139" s="90"/>
      <c r="F139" s="76" t="s">
        <v>5930</v>
      </c>
      <c r="G139" s="91"/>
      <c r="H139" s="77"/>
      <c r="I139" s="82"/>
      <c r="J139" s="92"/>
      <c r="K139" s="77" t="s">
        <v>6800</v>
      </c>
      <c r="L139" s="93"/>
      <c r="M139" s="87"/>
      <c r="N139" s="87"/>
      <c r="O139" s="88"/>
      <c r="P139" s="89"/>
      <c r="Q139" s="89"/>
      <c r="R139" s="75"/>
      <c r="S139" s="75"/>
      <c r="T139" s="75"/>
      <c r="U139" s="75"/>
      <c r="V139" s="52"/>
      <c r="W139" s="52"/>
      <c r="X139" s="52"/>
      <c r="Y139" s="52"/>
      <c r="Z139" s="51"/>
      <c r="AA139" s="83"/>
      <c r="AB139" s="83"/>
      <c r="AC139" s="84"/>
      <c r="AD139" s="68" t="s">
        <v>4144</v>
      </c>
      <c r="AE139" s="68">
        <v>385</v>
      </c>
      <c r="AF139" s="68">
        <v>417</v>
      </c>
      <c r="AG139" s="68">
        <v>1177</v>
      </c>
      <c r="AH139" s="68">
        <v>767</v>
      </c>
      <c r="AI139" s="68"/>
      <c r="AJ139" s="68" t="s">
        <v>4551</v>
      </c>
      <c r="AK139" s="68" t="s">
        <v>4894</v>
      </c>
      <c r="AL139" s="72" t="s">
        <v>5117</v>
      </c>
      <c r="AM139" s="68"/>
      <c r="AN139" s="70">
        <v>41247.766828703701</v>
      </c>
      <c r="AO139" s="72" t="s">
        <v>5405</v>
      </c>
      <c r="AP139" s="68" t="b">
        <v>0</v>
      </c>
      <c r="AQ139" s="68" t="b">
        <v>0</v>
      </c>
      <c r="AR139" s="68" t="b">
        <v>1</v>
      </c>
      <c r="AS139" s="68" t="s">
        <v>779</v>
      </c>
      <c r="AT139" s="68">
        <v>29</v>
      </c>
      <c r="AU139" s="72" t="s">
        <v>784</v>
      </c>
      <c r="AV139" s="68" t="b">
        <v>0</v>
      </c>
      <c r="AW139" s="68" t="s">
        <v>876</v>
      </c>
      <c r="AX139" s="72" t="s">
        <v>6362</v>
      </c>
      <c r="AY139" s="68" t="s">
        <v>65</v>
      </c>
    </row>
    <row r="140" spans="1:51" x14ac:dyDescent="0.25">
      <c r="A140" s="66" t="s">
        <v>1097</v>
      </c>
      <c r="B140" s="78"/>
      <c r="C140" s="78"/>
      <c r="D140" s="79"/>
      <c r="E140" s="90"/>
      <c r="F140" s="76" t="s">
        <v>5931</v>
      </c>
      <c r="G140" s="91"/>
      <c r="H140" s="77"/>
      <c r="I140" s="82"/>
      <c r="J140" s="92"/>
      <c r="K140" s="77" t="s">
        <v>6801</v>
      </c>
      <c r="L140" s="93"/>
      <c r="M140" s="87"/>
      <c r="N140" s="87"/>
      <c r="O140" s="88"/>
      <c r="P140" s="89"/>
      <c r="Q140" s="89"/>
      <c r="R140" s="75"/>
      <c r="S140" s="75"/>
      <c r="T140" s="75"/>
      <c r="U140" s="75"/>
      <c r="V140" s="52"/>
      <c r="W140" s="52"/>
      <c r="X140" s="52"/>
      <c r="Y140" s="52"/>
      <c r="Z140" s="51"/>
      <c r="AA140" s="83"/>
      <c r="AB140" s="83"/>
      <c r="AC140" s="84"/>
      <c r="AD140" s="68" t="s">
        <v>4145</v>
      </c>
      <c r="AE140" s="68">
        <v>328</v>
      </c>
      <c r="AF140" s="68">
        <v>1137</v>
      </c>
      <c r="AG140" s="68">
        <v>11011</v>
      </c>
      <c r="AH140" s="68">
        <v>7066</v>
      </c>
      <c r="AI140" s="68">
        <v>-18000</v>
      </c>
      <c r="AJ140" s="68" t="s">
        <v>4552</v>
      </c>
      <c r="AK140" s="68" t="s">
        <v>4895</v>
      </c>
      <c r="AL140" s="68"/>
      <c r="AM140" s="68" t="s">
        <v>733</v>
      </c>
      <c r="AN140" s="70">
        <v>41514.636145833334</v>
      </c>
      <c r="AO140" s="72" t="s">
        <v>5406</v>
      </c>
      <c r="AP140" s="68" t="b">
        <v>0</v>
      </c>
      <c r="AQ140" s="68" t="b">
        <v>0</v>
      </c>
      <c r="AR140" s="68" t="b">
        <v>0</v>
      </c>
      <c r="AS140" s="68" t="s">
        <v>779</v>
      </c>
      <c r="AT140" s="68">
        <v>34</v>
      </c>
      <c r="AU140" s="72" t="s">
        <v>784</v>
      </c>
      <c r="AV140" s="68" t="b">
        <v>0</v>
      </c>
      <c r="AW140" s="68" t="s">
        <v>876</v>
      </c>
      <c r="AX140" s="72" t="s">
        <v>6363</v>
      </c>
      <c r="AY140" s="68" t="s">
        <v>66</v>
      </c>
    </row>
    <row r="141" spans="1:51" x14ac:dyDescent="0.25">
      <c r="A141" s="66" t="s">
        <v>1364</v>
      </c>
      <c r="B141" s="78"/>
      <c r="C141" s="78"/>
      <c r="D141" s="79"/>
      <c r="E141" s="90"/>
      <c r="F141" s="76" t="s">
        <v>5932</v>
      </c>
      <c r="G141" s="91"/>
      <c r="H141" s="77"/>
      <c r="I141" s="82"/>
      <c r="J141" s="92"/>
      <c r="K141" s="77" t="s">
        <v>6802</v>
      </c>
      <c r="L141" s="93"/>
      <c r="M141" s="87"/>
      <c r="N141" s="87"/>
      <c r="O141" s="88"/>
      <c r="P141" s="89"/>
      <c r="Q141" s="89"/>
      <c r="R141" s="75"/>
      <c r="S141" s="75"/>
      <c r="T141" s="75"/>
      <c r="U141" s="75"/>
      <c r="V141" s="52"/>
      <c r="W141" s="52"/>
      <c r="X141" s="52"/>
      <c r="Y141" s="52"/>
      <c r="Z141" s="51"/>
      <c r="AA141" s="83"/>
      <c r="AB141" s="83"/>
      <c r="AC141" s="84"/>
      <c r="AD141" s="68" t="s">
        <v>4146</v>
      </c>
      <c r="AE141" s="68">
        <v>116</v>
      </c>
      <c r="AF141" s="68">
        <v>26</v>
      </c>
      <c r="AG141" s="68">
        <v>4</v>
      </c>
      <c r="AH141" s="68">
        <v>9</v>
      </c>
      <c r="AI141" s="68"/>
      <c r="AJ141" s="68"/>
      <c r="AK141" s="68"/>
      <c r="AL141" s="68"/>
      <c r="AM141" s="68"/>
      <c r="AN141" s="70">
        <v>42370.400277777779</v>
      </c>
      <c r="AO141" s="68"/>
      <c r="AP141" s="68" t="b">
        <v>1</v>
      </c>
      <c r="AQ141" s="68" t="b">
        <v>0</v>
      </c>
      <c r="AR141" s="68" t="b">
        <v>0</v>
      </c>
      <c r="AS141" s="68" t="s">
        <v>779</v>
      </c>
      <c r="AT141" s="68">
        <v>0</v>
      </c>
      <c r="AU141" s="68"/>
      <c r="AV141" s="68" t="b">
        <v>0</v>
      </c>
      <c r="AW141" s="68" t="s">
        <v>876</v>
      </c>
      <c r="AX141" s="72" t="s">
        <v>6364</v>
      </c>
      <c r="AY141" s="68" t="s">
        <v>65</v>
      </c>
    </row>
    <row r="142" spans="1:51" x14ac:dyDescent="0.25">
      <c r="A142" s="66" t="s">
        <v>1098</v>
      </c>
      <c r="B142" s="78"/>
      <c r="C142" s="78"/>
      <c r="D142" s="79"/>
      <c r="E142" s="90"/>
      <c r="F142" s="76" t="s">
        <v>5933</v>
      </c>
      <c r="G142" s="91"/>
      <c r="H142" s="77"/>
      <c r="I142" s="82"/>
      <c r="J142" s="92"/>
      <c r="K142" s="77" t="s">
        <v>6803</v>
      </c>
      <c r="L142" s="93"/>
      <c r="M142" s="87"/>
      <c r="N142" s="87"/>
      <c r="O142" s="88"/>
      <c r="P142" s="89"/>
      <c r="Q142" s="89"/>
      <c r="R142" s="75"/>
      <c r="S142" s="75"/>
      <c r="T142" s="75"/>
      <c r="U142" s="75"/>
      <c r="V142" s="52"/>
      <c r="W142" s="52"/>
      <c r="X142" s="52"/>
      <c r="Y142" s="52"/>
      <c r="Z142" s="51"/>
      <c r="AA142" s="83"/>
      <c r="AB142" s="83"/>
      <c r="AC142" s="84"/>
      <c r="AD142" s="68" t="s">
        <v>4147</v>
      </c>
      <c r="AE142" s="68">
        <v>8</v>
      </c>
      <c r="AF142" s="68">
        <v>627</v>
      </c>
      <c r="AG142" s="68">
        <v>386420</v>
      </c>
      <c r="AH142" s="68">
        <v>0</v>
      </c>
      <c r="AI142" s="68"/>
      <c r="AJ142" s="68" t="s">
        <v>4553</v>
      </c>
      <c r="AK142" s="68" t="s">
        <v>4896</v>
      </c>
      <c r="AL142" s="72" t="s">
        <v>5118</v>
      </c>
      <c r="AM142" s="68"/>
      <c r="AN142" s="70">
        <v>41867.237905092596</v>
      </c>
      <c r="AO142" s="68"/>
      <c r="AP142" s="68" t="b">
        <v>1</v>
      </c>
      <c r="AQ142" s="68" t="b">
        <v>0</v>
      </c>
      <c r="AR142" s="68" t="b">
        <v>0</v>
      </c>
      <c r="AS142" s="68" t="s">
        <v>779</v>
      </c>
      <c r="AT142" s="68">
        <v>11</v>
      </c>
      <c r="AU142" s="72" t="s">
        <v>784</v>
      </c>
      <c r="AV142" s="68" t="b">
        <v>0</v>
      </c>
      <c r="AW142" s="68" t="s">
        <v>876</v>
      </c>
      <c r="AX142" s="72" t="s">
        <v>6365</v>
      </c>
      <c r="AY142" s="68" t="s">
        <v>66</v>
      </c>
    </row>
    <row r="143" spans="1:51" x14ac:dyDescent="0.25">
      <c r="A143" s="66" t="s">
        <v>1099</v>
      </c>
      <c r="B143" s="78"/>
      <c r="C143" s="78"/>
      <c r="D143" s="79"/>
      <c r="E143" s="90"/>
      <c r="F143" s="76" t="s">
        <v>5934</v>
      </c>
      <c r="G143" s="91"/>
      <c r="H143" s="77"/>
      <c r="I143" s="82"/>
      <c r="J143" s="92"/>
      <c r="K143" s="77" t="s">
        <v>6804</v>
      </c>
      <c r="L143" s="93"/>
      <c r="M143" s="87"/>
      <c r="N143" s="87"/>
      <c r="O143" s="88"/>
      <c r="P143" s="89"/>
      <c r="Q143" s="89"/>
      <c r="R143" s="75"/>
      <c r="S143" s="75"/>
      <c r="T143" s="75"/>
      <c r="U143" s="75"/>
      <c r="V143" s="52"/>
      <c r="W143" s="52"/>
      <c r="X143" s="52"/>
      <c r="Y143" s="52"/>
      <c r="Z143" s="51"/>
      <c r="AA143" s="83"/>
      <c r="AB143" s="83"/>
      <c r="AC143" s="84"/>
      <c r="AD143" s="68" t="s">
        <v>4148</v>
      </c>
      <c r="AE143" s="68">
        <v>3820</v>
      </c>
      <c r="AF143" s="68">
        <v>733</v>
      </c>
      <c r="AG143" s="68">
        <v>19310</v>
      </c>
      <c r="AH143" s="68">
        <v>11</v>
      </c>
      <c r="AI143" s="68"/>
      <c r="AJ143" s="68" t="s">
        <v>4554</v>
      </c>
      <c r="AK143" s="68"/>
      <c r="AL143" s="68"/>
      <c r="AM143" s="68"/>
      <c r="AN143" s="70">
        <v>42229.788113425922</v>
      </c>
      <c r="AO143" s="72" t="s">
        <v>5407</v>
      </c>
      <c r="AP143" s="68" t="b">
        <v>1</v>
      </c>
      <c r="AQ143" s="68" t="b">
        <v>0</v>
      </c>
      <c r="AR143" s="68" t="b">
        <v>0</v>
      </c>
      <c r="AS143" s="68" t="s">
        <v>779</v>
      </c>
      <c r="AT143" s="68">
        <v>140</v>
      </c>
      <c r="AU143" s="72" t="s">
        <v>784</v>
      </c>
      <c r="AV143" s="68" t="b">
        <v>0</v>
      </c>
      <c r="AW143" s="68" t="s">
        <v>876</v>
      </c>
      <c r="AX143" s="72" t="s">
        <v>6366</v>
      </c>
      <c r="AY143" s="68" t="s">
        <v>66</v>
      </c>
    </row>
    <row r="144" spans="1:51" x14ac:dyDescent="0.25">
      <c r="A144" s="66" t="s">
        <v>1100</v>
      </c>
      <c r="B144" s="78"/>
      <c r="C144" s="78"/>
      <c r="D144" s="79"/>
      <c r="E144" s="90"/>
      <c r="F144" s="76" t="s">
        <v>5935</v>
      </c>
      <c r="G144" s="91"/>
      <c r="H144" s="77"/>
      <c r="I144" s="82"/>
      <c r="J144" s="92"/>
      <c r="K144" s="77" t="s">
        <v>6805</v>
      </c>
      <c r="L144" s="93"/>
      <c r="M144" s="87"/>
      <c r="N144" s="87"/>
      <c r="O144" s="88"/>
      <c r="P144" s="89"/>
      <c r="Q144" s="89"/>
      <c r="R144" s="75"/>
      <c r="S144" s="75"/>
      <c r="T144" s="75"/>
      <c r="U144" s="75"/>
      <c r="V144" s="52"/>
      <c r="W144" s="52"/>
      <c r="X144" s="52"/>
      <c r="Y144" s="52"/>
      <c r="Z144" s="51"/>
      <c r="AA144" s="83"/>
      <c r="AB144" s="83"/>
      <c r="AC144" s="84"/>
      <c r="AD144" s="68" t="s">
        <v>4149</v>
      </c>
      <c r="AE144" s="68">
        <v>281</v>
      </c>
      <c r="AF144" s="68">
        <v>445</v>
      </c>
      <c r="AG144" s="68">
        <v>2940</v>
      </c>
      <c r="AH144" s="68">
        <v>280</v>
      </c>
      <c r="AI144" s="68">
        <v>-18000</v>
      </c>
      <c r="AJ144" s="68" t="s">
        <v>4555</v>
      </c>
      <c r="AK144" s="68" t="s">
        <v>655</v>
      </c>
      <c r="AL144" s="72" t="s">
        <v>5119</v>
      </c>
      <c r="AM144" s="68" t="s">
        <v>733</v>
      </c>
      <c r="AN144" s="70">
        <v>40609.848877314813</v>
      </c>
      <c r="AO144" s="72" t="s">
        <v>5408</v>
      </c>
      <c r="AP144" s="68" t="b">
        <v>0</v>
      </c>
      <c r="AQ144" s="68" t="b">
        <v>0</v>
      </c>
      <c r="AR144" s="68" t="b">
        <v>1</v>
      </c>
      <c r="AS144" s="68" t="s">
        <v>779</v>
      </c>
      <c r="AT144" s="68">
        <v>7</v>
      </c>
      <c r="AU144" s="72" t="s">
        <v>5701</v>
      </c>
      <c r="AV144" s="68" t="b">
        <v>0</v>
      </c>
      <c r="AW144" s="68" t="s">
        <v>876</v>
      </c>
      <c r="AX144" s="72" t="s">
        <v>6367</v>
      </c>
      <c r="AY144" s="68" t="s">
        <v>66</v>
      </c>
    </row>
    <row r="145" spans="1:51" x14ac:dyDescent="0.25">
      <c r="A145" s="66" t="s">
        <v>1101</v>
      </c>
      <c r="B145" s="78"/>
      <c r="C145" s="78"/>
      <c r="D145" s="79"/>
      <c r="E145" s="90"/>
      <c r="F145" s="76" t="s">
        <v>5936</v>
      </c>
      <c r="G145" s="91"/>
      <c r="H145" s="77"/>
      <c r="I145" s="82"/>
      <c r="J145" s="92"/>
      <c r="K145" s="77" t="s">
        <v>6806</v>
      </c>
      <c r="L145" s="93"/>
      <c r="M145" s="87"/>
      <c r="N145" s="87"/>
      <c r="O145" s="88"/>
      <c r="P145" s="89"/>
      <c r="Q145" s="89"/>
      <c r="R145" s="75"/>
      <c r="S145" s="75"/>
      <c r="T145" s="75"/>
      <c r="U145" s="75"/>
      <c r="V145" s="52"/>
      <c r="W145" s="52"/>
      <c r="X145" s="52"/>
      <c r="Y145" s="52"/>
      <c r="Z145" s="51"/>
      <c r="AA145" s="83"/>
      <c r="AB145" s="83"/>
      <c r="AC145" s="84"/>
      <c r="AD145" s="68" t="s">
        <v>4150</v>
      </c>
      <c r="AE145" s="68">
        <v>86</v>
      </c>
      <c r="AF145" s="68">
        <v>157</v>
      </c>
      <c r="AG145" s="68">
        <v>466</v>
      </c>
      <c r="AH145" s="68">
        <v>88</v>
      </c>
      <c r="AI145" s="68"/>
      <c r="AJ145" s="68" t="s">
        <v>4556</v>
      </c>
      <c r="AK145" s="68" t="s">
        <v>4897</v>
      </c>
      <c r="AL145" s="72" t="s">
        <v>5120</v>
      </c>
      <c r="AM145" s="68"/>
      <c r="AN145" s="70">
        <v>41649.853807870371</v>
      </c>
      <c r="AO145" s="72" t="s">
        <v>5409</v>
      </c>
      <c r="AP145" s="68" t="b">
        <v>1</v>
      </c>
      <c r="AQ145" s="68" t="b">
        <v>0</v>
      </c>
      <c r="AR145" s="68" t="b">
        <v>0</v>
      </c>
      <c r="AS145" s="68" t="s">
        <v>779</v>
      </c>
      <c r="AT145" s="68">
        <v>5</v>
      </c>
      <c r="AU145" s="72" t="s">
        <v>784</v>
      </c>
      <c r="AV145" s="68" t="b">
        <v>0</v>
      </c>
      <c r="AW145" s="68" t="s">
        <v>876</v>
      </c>
      <c r="AX145" s="72" t="s">
        <v>6368</v>
      </c>
      <c r="AY145" s="68" t="s">
        <v>66</v>
      </c>
    </row>
    <row r="146" spans="1:51" x14ac:dyDescent="0.25">
      <c r="A146" s="66" t="s">
        <v>1102</v>
      </c>
      <c r="B146" s="78"/>
      <c r="C146" s="78"/>
      <c r="D146" s="79"/>
      <c r="E146" s="90"/>
      <c r="F146" s="76" t="s">
        <v>5937</v>
      </c>
      <c r="G146" s="91"/>
      <c r="H146" s="77"/>
      <c r="I146" s="82"/>
      <c r="J146" s="92"/>
      <c r="K146" s="77" t="s">
        <v>6807</v>
      </c>
      <c r="L146" s="93"/>
      <c r="M146" s="87"/>
      <c r="N146" s="87"/>
      <c r="O146" s="88"/>
      <c r="P146" s="89"/>
      <c r="Q146" s="89"/>
      <c r="R146" s="75"/>
      <c r="S146" s="75"/>
      <c r="T146" s="75"/>
      <c r="U146" s="75"/>
      <c r="V146" s="52"/>
      <c r="W146" s="52"/>
      <c r="X146" s="52"/>
      <c r="Y146" s="52"/>
      <c r="Z146" s="51"/>
      <c r="AA146" s="83"/>
      <c r="AB146" s="83"/>
      <c r="AC146" s="84"/>
      <c r="AD146" s="68" t="s">
        <v>4151</v>
      </c>
      <c r="AE146" s="68">
        <v>195</v>
      </c>
      <c r="AF146" s="68">
        <v>338</v>
      </c>
      <c r="AG146" s="68">
        <v>17249</v>
      </c>
      <c r="AH146" s="68">
        <v>23429</v>
      </c>
      <c r="AI146" s="68"/>
      <c r="AJ146" s="68" t="s">
        <v>4557</v>
      </c>
      <c r="AK146" s="68" t="s">
        <v>4898</v>
      </c>
      <c r="AL146" s="72" t="s">
        <v>5121</v>
      </c>
      <c r="AM146" s="68"/>
      <c r="AN146" s="70">
        <v>40697.864317129628</v>
      </c>
      <c r="AO146" s="72" t="s">
        <v>5410</v>
      </c>
      <c r="AP146" s="68" t="b">
        <v>1</v>
      </c>
      <c r="AQ146" s="68" t="b">
        <v>0</v>
      </c>
      <c r="AR146" s="68" t="b">
        <v>1</v>
      </c>
      <c r="AS146" s="68" t="s">
        <v>779</v>
      </c>
      <c r="AT146" s="68">
        <v>8</v>
      </c>
      <c r="AU146" s="72" t="s">
        <v>784</v>
      </c>
      <c r="AV146" s="68" t="b">
        <v>0</v>
      </c>
      <c r="AW146" s="68" t="s">
        <v>876</v>
      </c>
      <c r="AX146" s="72" t="s">
        <v>6369</v>
      </c>
      <c r="AY146" s="68" t="s">
        <v>66</v>
      </c>
    </row>
    <row r="147" spans="1:51" x14ac:dyDescent="0.25">
      <c r="A147" s="66" t="s">
        <v>1365</v>
      </c>
      <c r="B147" s="78"/>
      <c r="C147" s="78"/>
      <c r="D147" s="79"/>
      <c r="E147" s="90"/>
      <c r="F147" s="76" t="s">
        <v>5938</v>
      </c>
      <c r="G147" s="91"/>
      <c r="H147" s="77"/>
      <c r="I147" s="82"/>
      <c r="J147" s="92"/>
      <c r="K147" s="77" t="s">
        <v>6808</v>
      </c>
      <c r="L147" s="93"/>
      <c r="M147" s="87"/>
      <c r="N147" s="87"/>
      <c r="O147" s="88"/>
      <c r="P147" s="89"/>
      <c r="Q147" s="89"/>
      <c r="R147" s="75"/>
      <c r="S147" s="75"/>
      <c r="T147" s="75"/>
      <c r="U147" s="75"/>
      <c r="V147" s="52"/>
      <c r="W147" s="52"/>
      <c r="X147" s="52"/>
      <c r="Y147" s="52"/>
      <c r="Z147" s="51"/>
      <c r="AA147" s="83"/>
      <c r="AB147" s="83"/>
      <c r="AC147" s="84"/>
      <c r="AD147" s="68" t="s">
        <v>4152</v>
      </c>
      <c r="AE147" s="68">
        <v>204</v>
      </c>
      <c r="AF147" s="68">
        <v>201</v>
      </c>
      <c r="AG147" s="68">
        <v>4914</v>
      </c>
      <c r="AH147" s="68">
        <v>1670</v>
      </c>
      <c r="AI147" s="68">
        <v>-18000</v>
      </c>
      <c r="AJ147" s="68" t="s">
        <v>4558</v>
      </c>
      <c r="AK147" s="68"/>
      <c r="AL147" s="68"/>
      <c r="AM147" s="68" t="s">
        <v>733</v>
      </c>
      <c r="AN147" s="70">
        <v>41117.317696759259</v>
      </c>
      <c r="AO147" s="72" t="s">
        <v>5411</v>
      </c>
      <c r="AP147" s="68" t="b">
        <v>0</v>
      </c>
      <c r="AQ147" s="68" t="b">
        <v>0</v>
      </c>
      <c r="AR147" s="68" t="b">
        <v>0</v>
      </c>
      <c r="AS147" s="68" t="s">
        <v>779</v>
      </c>
      <c r="AT147" s="68">
        <v>0</v>
      </c>
      <c r="AU147" s="72" t="s">
        <v>5651</v>
      </c>
      <c r="AV147" s="68" t="b">
        <v>0</v>
      </c>
      <c r="AW147" s="68" t="s">
        <v>876</v>
      </c>
      <c r="AX147" s="72" t="s">
        <v>6370</v>
      </c>
      <c r="AY147" s="68" t="s">
        <v>65</v>
      </c>
    </row>
    <row r="148" spans="1:51" x14ac:dyDescent="0.25">
      <c r="A148" s="66" t="s">
        <v>1103</v>
      </c>
      <c r="B148" s="78"/>
      <c r="C148" s="78"/>
      <c r="D148" s="79"/>
      <c r="E148" s="90"/>
      <c r="F148" s="76" t="s">
        <v>5939</v>
      </c>
      <c r="G148" s="91"/>
      <c r="H148" s="77"/>
      <c r="I148" s="82"/>
      <c r="J148" s="92"/>
      <c r="K148" s="77" t="s">
        <v>6809</v>
      </c>
      <c r="L148" s="93"/>
      <c r="M148" s="87"/>
      <c r="N148" s="87"/>
      <c r="O148" s="88"/>
      <c r="P148" s="89"/>
      <c r="Q148" s="89"/>
      <c r="R148" s="75"/>
      <c r="S148" s="75"/>
      <c r="T148" s="75"/>
      <c r="U148" s="75"/>
      <c r="V148" s="52"/>
      <c r="W148" s="52"/>
      <c r="X148" s="52"/>
      <c r="Y148" s="52"/>
      <c r="Z148" s="51"/>
      <c r="AA148" s="83"/>
      <c r="AB148" s="83"/>
      <c r="AC148" s="84"/>
      <c r="AD148" s="68" t="s">
        <v>4153</v>
      </c>
      <c r="AE148" s="68">
        <v>382</v>
      </c>
      <c r="AF148" s="68">
        <v>7339</v>
      </c>
      <c r="AG148" s="68">
        <v>12486</v>
      </c>
      <c r="AH148" s="68">
        <v>751</v>
      </c>
      <c r="AI148" s="68">
        <v>-18000</v>
      </c>
      <c r="AJ148" s="68" t="s">
        <v>4559</v>
      </c>
      <c r="AK148" s="68" t="s">
        <v>4887</v>
      </c>
      <c r="AL148" s="72" t="s">
        <v>5122</v>
      </c>
      <c r="AM148" s="68" t="s">
        <v>5299</v>
      </c>
      <c r="AN148" s="70">
        <v>39999.074999999997</v>
      </c>
      <c r="AO148" s="72" t="s">
        <v>5412</v>
      </c>
      <c r="AP148" s="68" t="b">
        <v>0</v>
      </c>
      <c r="AQ148" s="68" t="b">
        <v>0</v>
      </c>
      <c r="AR148" s="68" t="b">
        <v>1</v>
      </c>
      <c r="AS148" s="68" t="s">
        <v>779</v>
      </c>
      <c r="AT148" s="68">
        <v>142</v>
      </c>
      <c r="AU148" s="72" t="s">
        <v>5702</v>
      </c>
      <c r="AV148" s="68" t="b">
        <v>1</v>
      </c>
      <c r="AW148" s="68" t="s">
        <v>876</v>
      </c>
      <c r="AX148" s="72" t="s">
        <v>6371</v>
      </c>
      <c r="AY148" s="68" t="s">
        <v>66</v>
      </c>
    </row>
    <row r="149" spans="1:51" x14ac:dyDescent="0.25">
      <c r="A149" s="66" t="s">
        <v>1105</v>
      </c>
      <c r="B149" s="78"/>
      <c r="C149" s="78"/>
      <c r="D149" s="79"/>
      <c r="E149" s="90"/>
      <c r="F149" s="76" t="s">
        <v>5940</v>
      </c>
      <c r="G149" s="91"/>
      <c r="H149" s="77"/>
      <c r="I149" s="82"/>
      <c r="J149" s="92"/>
      <c r="K149" s="77" t="s">
        <v>6810</v>
      </c>
      <c r="L149" s="93"/>
      <c r="M149" s="87"/>
      <c r="N149" s="87"/>
      <c r="O149" s="88"/>
      <c r="P149" s="89"/>
      <c r="Q149" s="89"/>
      <c r="R149" s="75"/>
      <c r="S149" s="75"/>
      <c r="T149" s="75"/>
      <c r="U149" s="75"/>
      <c r="V149" s="52"/>
      <c r="W149" s="52"/>
      <c r="X149" s="52"/>
      <c r="Y149" s="52"/>
      <c r="Z149" s="51"/>
      <c r="AA149" s="83"/>
      <c r="AB149" s="83"/>
      <c r="AC149" s="84"/>
      <c r="AD149" s="68" t="s">
        <v>4154</v>
      </c>
      <c r="AE149" s="68">
        <v>485</v>
      </c>
      <c r="AF149" s="68">
        <v>90</v>
      </c>
      <c r="AG149" s="68">
        <v>1779</v>
      </c>
      <c r="AH149" s="68">
        <v>5762</v>
      </c>
      <c r="AI149" s="68"/>
      <c r="AJ149" s="68" t="s">
        <v>4560</v>
      </c>
      <c r="AK149" s="68" t="s">
        <v>4899</v>
      </c>
      <c r="AL149" s="68"/>
      <c r="AM149" s="68"/>
      <c r="AN149" s="70">
        <v>42053.946759259263</v>
      </c>
      <c r="AO149" s="72" t="s">
        <v>5413</v>
      </c>
      <c r="AP149" s="68" t="b">
        <v>1</v>
      </c>
      <c r="AQ149" s="68" t="b">
        <v>0</v>
      </c>
      <c r="AR149" s="68" t="b">
        <v>1</v>
      </c>
      <c r="AS149" s="68" t="s">
        <v>779</v>
      </c>
      <c r="AT149" s="68">
        <v>7</v>
      </c>
      <c r="AU149" s="72" t="s">
        <v>784</v>
      </c>
      <c r="AV149" s="68" t="b">
        <v>0</v>
      </c>
      <c r="AW149" s="68" t="s">
        <v>876</v>
      </c>
      <c r="AX149" s="72" t="s">
        <v>6372</v>
      </c>
      <c r="AY149" s="68" t="s">
        <v>66</v>
      </c>
    </row>
    <row r="150" spans="1:51" x14ac:dyDescent="0.25">
      <c r="A150" s="66" t="s">
        <v>1366</v>
      </c>
      <c r="B150" s="78"/>
      <c r="C150" s="78"/>
      <c r="D150" s="79"/>
      <c r="E150" s="90"/>
      <c r="F150" s="76" t="s">
        <v>5941</v>
      </c>
      <c r="G150" s="91"/>
      <c r="H150" s="77"/>
      <c r="I150" s="82"/>
      <c r="J150" s="92"/>
      <c r="K150" s="77" t="s">
        <v>6811</v>
      </c>
      <c r="L150" s="93"/>
      <c r="M150" s="87"/>
      <c r="N150" s="87"/>
      <c r="O150" s="88"/>
      <c r="P150" s="89"/>
      <c r="Q150" s="89"/>
      <c r="R150" s="75"/>
      <c r="S150" s="75"/>
      <c r="T150" s="75"/>
      <c r="U150" s="75"/>
      <c r="V150" s="52"/>
      <c r="W150" s="52"/>
      <c r="X150" s="52"/>
      <c r="Y150" s="52"/>
      <c r="Z150" s="51"/>
      <c r="AA150" s="83"/>
      <c r="AB150" s="83"/>
      <c r="AC150" s="84"/>
      <c r="AD150" s="68" t="s">
        <v>4155</v>
      </c>
      <c r="AE150" s="68">
        <v>2026</v>
      </c>
      <c r="AF150" s="68">
        <v>3294</v>
      </c>
      <c r="AG150" s="68">
        <v>81645</v>
      </c>
      <c r="AH150" s="68">
        <v>97754</v>
      </c>
      <c r="AI150" s="68">
        <v>-14400</v>
      </c>
      <c r="AJ150" s="68" t="s">
        <v>4561</v>
      </c>
      <c r="AK150" s="68" t="s">
        <v>4900</v>
      </c>
      <c r="AL150" s="68"/>
      <c r="AM150" s="68" t="s">
        <v>5294</v>
      </c>
      <c r="AN150" s="70">
        <v>41405.951469907406</v>
      </c>
      <c r="AO150" s="72" t="s">
        <v>5414</v>
      </c>
      <c r="AP150" s="68" t="b">
        <v>1</v>
      </c>
      <c r="AQ150" s="68" t="b">
        <v>0</v>
      </c>
      <c r="AR150" s="68" t="b">
        <v>0</v>
      </c>
      <c r="AS150" s="68" t="s">
        <v>779</v>
      </c>
      <c r="AT150" s="68">
        <v>64</v>
      </c>
      <c r="AU150" s="72" t="s">
        <v>784</v>
      </c>
      <c r="AV150" s="68" t="b">
        <v>0</v>
      </c>
      <c r="AW150" s="68" t="s">
        <v>876</v>
      </c>
      <c r="AX150" s="72" t="s">
        <v>6373</v>
      </c>
      <c r="AY150" s="68" t="s">
        <v>65</v>
      </c>
    </row>
    <row r="151" spans="1:51" x14ac:dyDescent="0.25">
      <c r="A151" s="66" t="s">
        <v>1367</v>
      </c>
      <c r="B151" s="78"/>
      <c r="C151" s="78"/>
      <c r="D151" s="79"/>
      <c r="E151" s="90"/>
      <c r="F151" s="76" t="s">
        <v>5942</v>
      </c>
      <c r="G151" s="91"/>
      <c r="H151" s="77"/>
      <c r="I151" s="82"/>
      <c r="J151" s="92"/>
      <c r="K151" s="77" t="s">
        <v>6812</v>
      </c>
      <c r="L151" s="93"/>
      <c r="M151" s="87"/>
      <c r="N151" s="87"/>
      <c r="O151" s="88"/>
      <c r="P151" s="89"/>
      <c r="Q151" s="89"/>
      <c r="R151" s="75"/>
      <c r="S151" s="75"/>
      <c r="T151" s="75"/>
      <c r="U151" s="75"/>
      <c r="V151" s="52"/>
      <c r="W151" s="52"/>
      <c r="X151" s="52"/>
      <c r="Y151" s="52"/>
      <c r="Z151" s="51"/>
      <c r="AA151" s="83"/>
      <c r="AB151" s="83"/>
      <c r="AC151" s="84"/>
      <c r="AD151" s="68" t="s">
        <v>4156</v>
      </c>
      <c r="AE151" s="68">
        <v>2154</v>
      </c>
      <c r="AF151" s="68">
        <v>1327</v>
      </c>
      <c r="AG151" s="68">
        <v>26380</v>
      </c>
      <c r="AH151" s="68">
        <v>29981</v>
      </c>
      <c r="AI151" s="68">
        <v>-18000</v>
      </c>
      <c r="AJ151" s="68" t="s">
        <v>4562</v>
      </c>
      <c r="AK151" s="68" t="s">
        <v>4901</v>
      </c>
      <c r="AL151" s="68"/>
      <c r="AM151" s="68" t="s">
        <v>733</v>
      </c>
      <c r="AN151" s="70">
        <v>41483.604386574072</v>
      </c>
      <c r="AO151" s="72" t="s">
        <v>5415</v>
      </c>
      <c r="AP151" s="68" t="b">
        <v>1</v>
      </c>
      <c r="AQ151" s="68" t="b">
        <v>0</v>
      </c>
      <c r="AR151" s="68" t="b">
        <v>1</v>
      </c>
      <c r="AS151" s="68" t="s">
        <v>779</v>
      </c>
      <c r="AT151" s="68">
        <v>25</v>
      </c>
      <c r="AU151" s="72" t="s">
        <v>784</v>
      </c>
      <c r="AV151" s="68" t="b">
        <v>0</v>
      </c>
      <c r="AW151" s="68" t="s">
        <v>876</v>
      </c>
      <c r="AX151" s="72" t="s">
        <v>6374</v>
      </c>
      <c r="AY151" s="68" t="s">
        <v>65</v>
      </c>
    </row>
    <row r="152" spans="1:51" x14ac:dyDescent="0.25">
      <c r="A152" s="66" t="s">
        <v>1368</v>
      </c>
      <c r="B152" s="78"/>
      <c r="C152" s="78"/>
      <c r="D152" s="79"/>
      <c r="E152" s="90"/>
      <c r="F152" s="76" t="s">
        <v>5943</v>
      </c>
      <c r="G152" s="91"/>
      <c r="H152" s="77"/>
      <c r="I152" s="82"/>
      <c r="J152" s="92"/>
      <c r="K152" s="77" t="s">
        <v>6813</v>
      </c>
      <c r="L152" s="93"/>
      <c r="M152" s="87"/>
      <c r="N152" s="87"/>
      <c r="O152" s="88"/>
      <c r="P152" s="89"/>
      <c r="Q152" s="89"/>
      <c r="R152" s="75"/>
      <c r="S152" s="75"/>
      <c r="T152" s="75"/>
      <c r="U152" s="75"/>
      <c r="V152" s="52"/>
      <c r="W152" s="52"/>
      <c r="X152" s="52"/>
      <c r="Y152" s="52"/>
      <c r="Z152" s="51"/>
      <c r="AA152" s="83"/>
      <c r="AB152" s="83"/>
      <c r="AC152" s="84"/>
      <c r="AD152" s="68" t="s">
        <v>4157</v>
      </c>
      <c r="AE152" s="68">
        <v>450</v>
      </c>
      <c r="AF152" s="68">
        <v>308</v>
      </c>
      <c r="AG152" s="68">
        <v>3997</v>
      </c>
      <c r="AH152" s="68">
        <v>3012</v>
      </c>
      <c r="AI152" s="68">
        <v>-21600</v>
      </c>
      <c r="AJ152" s="68" t="s">
        <v>4563</v>
      </c>
      <c r="AK152" s="68" t="s">
        <v>4902</v>
      </c>
      <c r="AL152" s="72" t="s">
        <v>5123</v>
      </c>
      <c r="AM152" s="68" t="s">
        <v>732</v>
      </c>
      <c r="AN152" s="70">
        <v>40341.706643518519</v>
      </c>
      <c r="AO152" s="72" t="s">
        <v>5416</v>
      </c>
      <c r="AP152" s="68" t="b">
        <v>0</v>
      </c>
      <c r="AQ152" s="68" t="b">
        <v>0</v>
      </c>
      <c r="AR152" s="68" t="b">
        <v>0</v>
      </c>
      <c r="AS152" s="68" t="s">
        <v>779</v>
      </c>
      <c r="AT152" s="68">
        <v>5</v>
      </c>
      <c r="AU152" s="72" t="s">
        <v>787</v>
      </c>
      <c r="AV152" s="68" t="b">
        <v>0</v>
      </c>
      <c r="AW152" s="68" t="s">
        <v>876</v>
      </c>
      <c r="AX152" s="72" t="s">
        <v>6375</v>
      </c>
      <c r="AY152" s="68" t="s">
        <v>65</v>
      </c>
    </row>
    <row r="153" spans="1:51" x14ac:dyDescent="0.25">
      <c r="A153" s="66" t="s">
        <v>1369</v>
      </c>
      <c r="B153" s="78"/>
      <c r="C153" s="78"/>
      <c r="D153" s="79"/>
      <c r="E153" s="90"/>
      <c r="F153" s="76" t="s">
        <v>5944</v>
      </c>
      <c r="G153" s="91"/>
      <c r="H153" s="77"/>
      <c r="I153" s="82"/>
      <c r="J153" s="92"/>
      <c r="K153" s="77" t="s">
        <v>6814</v>
      </c>
      <c r="L153" s="93"/>
      <c r="M153" s="87"/>
      <c r="N153" s="87"/>
      <c r="O153" s="88"/>
      <c r="P153" s="89"/>
      <c r="Q153" s="89"/>
      <c r="R153" s="75"/>
      <c r="S153" s="75"/>
      <c r="T153" s="75"/>
      <c r="U153" s="75"/>
      <c r="V153" s="52"/>
      <c r="W153" s="52"/>
      <c r="X153" s="52"/>
      <c r="Y153" s="52"/>
      <c r="Z153" s="51"/>
      <c r="AA153" s="83"/>
      <c r="AB153" s="83"/>
      <c r="AC153" s="84"/>
      <c r="AD153" s="68" t="s">
        <v>4158</v>
      </c>
      <c r="AE153" s="68">
        <v>237</v>
      </c>
      <c r="AF153" s="68">
        <v>260</v>
      </c>
      <c r="AG153" s="68">
        <v>9768</v>
      </c>
      <c r="AH153" s="68">
        <v>20110</v>
      </c>
      <c r="AI153" s="68"/>
      <c r="AJ153" s="68" t="s">
        <v>4564</v>
      </c>
      <c r="AK153" s="68" t="s">
        <v>4903</v>
      </c>
      <c r="AL153" s="68"/>
      <c r="AM153" s="68"/>
      <c r="AN153" s="70">
        <v>41456.020243055558</v>
      </c>
      <c r="AO153" s="72" t="s">
        <v>5417</v>
      </c>
      <c r="AP153" s="68" t="b">
        <v>1</v>
      </c>
      <c r="AQ153" s="68" t="b">
        <v>0</v>
      </c>
      <c r="AR153" s="68" t="b">
        <v>0</v>
      </c>
      <c r="AS153" s="68" t="s">
        <v>779</v>
      </c>
      <c r="AT153" s="68">
        <v>4</v>
      </c>
      <c r="AU153" s="72" t="s">
        <v>784</v>
      </c>
      <c r="AV153" s="68" t="b">
        <v>0</v>
      </c>
      <c r="AW153" s="68" t="s">
        <v>876</v>
      </c>
      <c r="AX153" s="72" t="s">
        <v>6376</v>
      </c>
      <c r="AY153" s="68" t="s">
        <v>65</v>
      </c>
    </row>
    <row r="154" spans="1:51" x14ac:dyDescent="0.25">
      <c r="A154" s="66" t="s">
        <v>1106</v>
      </c>
      <c r="B154" s="78"/>
      <c r="C154" s="78"/>
      <c r="D154" s="79"/>
      <c r="E154" s="90"/>
      <c r="F154" s="76" t="s">
        <v>5945</v>
      </c>
      <c r="G154" s="91"/>
      <c r="H154" s="77"/>
      <c r="I154" s="82"/>
      <c r="J154" s="92"/>
      <c r="K154" s="77" t="s">
        <v>6815</v>
      </c>
      <c r="L154" s="93"/>
      <c r="M154" s="87"/>
      <c r="N154" s="87"/>
      <c r="O154" s="88"/>
      <c r="P154" s="89"/>
      <c r="Q154" s="89"/>
      <c r="R154" s="75"/>
      <c r="S154" s="75"/>
      <c r="T154" s="75"/>
      <c r="U154" s="75"/>
      <c r="V154" s="52"/>
      <c r="W154" s="52"/>
      <c r="X154" s="52"/>
      <c r="Y154" s="52"/>
      <c r="Z154" s="51"/>
      <c r="AA154" s="83"/>
      <c r="AB154" s="83"/>
      <c r="AC154" s="84"/>
      <c r="AD154" s="68" t="s">
        <v>4159</v>
      </c>
      <c r="AE154" s="68">
        <v>3357</v>
      </c>
      <c r="AF154" s="68">
        <v>2595</v>
      </c>
      <c r="AG154" s="68">
        <v>89124</v>
      </c>
      <c r="AH154" s="68">
        <v>29078</v>
      </c>
      <c r="AI154" s="68">
        <v>-21600</v>
      </c>
      <c r="AJ154" s="68" t="s">
        <v>4565</v>
      </c>
      <c r="AK154" s="68" t="s">
        <v>4904</v>
      </c>
      <c r="AL154" s="68"/>
      <c r="AM154" s="68" t="s">
        <v>732</v>
      </c>
      <c r="AN154" s="70">
        <v>40827.867812500001</v>
      </c>
      <c r="AO154" s="72" t="s">
        <v>5418</v>
      </c>
      <c r="AP154" s="68" t="b">
        <v>1</v>
      </c>
      <c r="AQ154" s="68" t="b">
        <v>0</v>
      </c>
      <c r="AR154" s="68" t="b">
        <v>1</v>
      </c>
      <c r="AS154" s="68" t="s">
        <v>779</v>
      </c>
      <c r="AT154" s="68">
        <v>53</v>
      </c>
      <c r="AU154" s="72" t="s">
        <v>784</v>
      </c>
      <c r="AV154" s="68" t="b">
        <v>0</v>
      </c>
      <c r="AW154" s="68" t="s">
        <v>876</v>
      </c>
      <c r="AX154" s="72" t="s">
        <v>6377</v>
      </c>
      <c r="AY154" s="68" t="s">
        <v>66</v>
      </c>
    </row>
    <row r="155" spans="1:51" x14ac:dyDescent="0.25">
      <c r="A155" s="66" t="s">
        <v>1107</v>
      </c>
      <c r="B155" s="78"/>
      <c r="C155" s="78"/>
      <c r="D155" s="79"/>
      <c r="E155" s="90"/>
      <c r="F155" s="76" t="s">
        <v>5946</v>
      </c>
      <c r="G155" s="91"/>
      <c r="H155" s="77"/>
      <c r="I155" s="82"/>
      <c r="J155" s="92"/>
      <c r="K155" s="77" t="s">
        <v>6816</v>
      </c>
      <c r="L155" s="93"/>
      <c r="M155" s="87"/>
      <c r="N155" s="87"/>
      <c r="O155" s="88"/>
      <c r="P155" s="89"/>
      <c r="Q155" s="89"/>
      <c r="R155" s="75"/>
      <c r="S155" s="75"/>
      <c r="T155" s="75"/>
      <c r="U155" s="75"/>
      <c r="V155" s="52"/>
      <c r="W155" s="52"/>
      <c r="X155" s="52"/>
      <c r="Y155" s="52"/>
      <c r="Z155" s="51"/>
      <c r="AA155" s="83"/>
      <c r="AB155" s="83"/>
      <c r="AC155" s="84"/>
      <c r="AD155" s="68" t="s">
        <v>4160</v>
      </c>
      <c r="AE155" s="68">
        <v>27</v>
      </c>
      <c r="AF155" s="68">
        <v>2</v>
      </c>
      <c r="AG155" s="68">
        <v>73</v>
      </c>
      <c r="AH155" s="68">
        <v>0</v>
      </c>
      <c r="AI155" s="68">
        <v>-18000</v>
      </c>
      <c r="AJ155" s="68" t="s">
        <v>4566</v>
      </c>
      <c r="AK155" s="68"/>
      <c r="AL155" s="68"/>
      <c r="AM155" s="68" t="s">
        <v>733</v>
      </c>
      <c r="AN155" s="70">
        <v>40940.169490740744</v>
      </c>
      <c r="AO155" s="68"/>
      <c r="AP155" s="68" t="b">
        <v>0</v>
      </c>
      <c r="AQ155" s="68" t="b">
        <v>0</v>
      </c>
      <c r="AR155" s="68" t="b">
        <v>0</v>
      </c>
      <c r="AS155" s="68" t="s">
        <v>779</v>
      </c>
      <c r="AT155" s="68">
        <v>0</v>
      </c>
      <c r="AU155" s="72" t="s">
        <v>784</v>
      </c>
      <c r="AV155" s="68" t="b">
        <v>0</v>
      </c>
      <c r="AW155" s="68" t="s">
        <v>876</v>
      </c>
      <c r="AX155" s="72" t="s">
        <v>6378</v>
      </c>
      <c r="AY155" s="68" t="s">
        <v>66</v>
      </c>
    </row>
    <row r="156" spans="1:51" x14ac:dyDescent="0.25">
      <c r="A156" s="66" t="s">
        <v>1108</v>
      </c>
      <c r="B156" s="78"/>
      <c r="C156" s="78"/>
      <c r="D156" s="79"/>
      <c r="E156" s="90"/>
      <c r="F156" s="76" t="s">
        <v>5947</v>
      </c>
      <c r="G156" s="91"/>
      <c r="H156" s="77"/>
      <c r="I156" s="82"/>
      <c r="J156" s="92"/>
      <c r="K156" s="77" t="s">
        <v>6817</v>
      </c>
      <c r="L156" s="93"/>
      <c r="M156" s="87"/>
      <c r="N156" s="87"/>
      <c r="O156" s="88"/>
      <c r="P156" s="89"/>
      <c r="Q156" s="89"/>
      <c r="R156" s="75"/>
      <c r="S156" s="75"/>
      <c r="T156" s="75"/>
      <c r="U156" s="75"/>
      <c r="V156" s="52"/>
      <c r="W156" s="52"/>
      <c r="X156" s="52"/>
      <c r="Y156" s="52"/>
      <c r="Z156" s="51"/>
      <c r="AA156" s="83"/>
      <c r="AB156" s="83"/>
      <c r="AC156" s="84"/>
      <c r="AD156" s="68" t="s">
        <v>4161</v>
      </c>
      <c r="AE156" s="68">
        <v>12</v>
      </c>
      <c r="AF156" s="68">
        <v>761</v>
      </c>
      <c r="AG156" s="68">
        <v>1067</v>
      </c>
      <c r="AH156" s="68">
        <v>1</v>
      </c>
      <c r="AI156" s="68">
        <v>-21600</v>
      </c>
      <c r="AJ156" s="68" t="s">
        <v>4567</v>
      </c>
      <c r="AK156" s="68" t="s">
        <v>4905</v>
      </c>
      <c r="AL156" s="72" t="s">
        <v>5124</v>
      </c>
      <c r="AM156" s="68" t="s">
        <v>732</v>
      </c>
      <c r="AN156" s="70">
        <v>40989.911585648151</v>
      </c>
      <c r="AO156" s="68"/>
      <c r="AP156" s="68" t="b">
        <v>1</v>
      </c>
      <c r="AQ156" s="68" t="b">
        <v>0</v>
      </c>
      <c r="AR156" s="68" t="b">
        <v>0</v>
      </c>
      <c r="AS156" s="68" t="s">
        <v>779</v>
      </c>
      <c r="AT156" s="68">
        <v>8</v>
      </c>
      <c r="AU156" s="72" t="s">
        <v>784</v>
      </c>
      <c r="AV156" s="68" t="b">
        <v>0</v>
      </c>
      <c r="AW156" s="68" t="s">
        <v>876</v>
      </c>
      <c r="AX156" s="72" t="s">
        <v>6379</v>
      </c>
      <c r="AY156" s="68" t="s">
        <v>66</v>
      </c>
    </row>
    <row r="157" spans="1:51" x14ac:dyDescent="0.25">
      <c r="A157" s="66" t="s">
        <v>1109</v>
      </c>
      <c r="B157" s="78"/>
      <c r="C157" s="78"/>
      <c r="D157" s="79"/>
      <c r="E157" s="90"/>
      <c r="F157" s="76" t="s">
        <v>5948</v>
      </c>
      <c r="G157" s="91"/>
      <c r="H157" s="77"/>
      <c r="I157" s="82"/>
      <c r="J157" s="92"/>
      <c r="K157" s="77" t="s">
        <v>6818</v>
      </c>
      <c r="L157" s="93"/>
      <c r="M157" s="87"/>
      <c r="N157" s="87"/>
      <c r="O157" s="88"/>
      <c r="P157" s="89"/>
      <c r="Q157" s="89"/>
      <c r="R157" s="75"/>
      <c r="S157" s="75"/>
      <c r="T157" s="75"/>
      <c r="U157" s="75"/>
      <c r="V157" s="52"/>
      <c r="W157" s="52"/>
      <c r="X157" s="52"/>
      <c r="Y157" s="52"/>
      <c r="Z157" s="51"/>
      <c r="AA157" s="83"/>
      <c r="AB157" s="83"/>
      <c r="AC157" s="84"/>
      <c r="AD157" s="68" t="s">
        <v>4162</v>
      </c>
      <c r="AE157" s="68">
        <v>53</v>
      </c>
      <c r="AF157" s="68">
        <v>10740</v>
      </c>
      <c r="AG157" s="68">
        <v>5270</v>
      </c>
      <c r="AH157" s="68">
        <v>0</v>
      </c>
      <c r="AI157" s="68">
        <v>-28800</v>
      </c>
      <c r="AJ157" s="68" t="s">
        <v>4568</v>
      </c>
      <c r="AK157" s="68" t="s">
        <v>4906</v>
      </c>
      <c r="AL157" s="72" t="s">
        <v>5125</v>
      </c>
      <c r="AM157" s="68" t="s">
        <v>731</v>
      </c>
      <c r="AN157" s="70">
        <v>42211.584421296298</v>
      </c>
      <c r="AO157" s="68"/>
      <c r="AP157" s="68" t="b">
        <v>1</v>
      </c>
      <c r="AQ157" s="68" t="b">
        <v>0</v>
      </c>
      <c r="AR157" s="68" t="b">
        <v>0</v>
      </c>
      <c r="AS157" s="68" t="s">
        <v>779</v>
      </c>
      <c r="AT157" s="68">
        <v>12</v>
      </c>
      <c r="AU157" s="72" t="s">
        <v>784</v>
      </c>
      <c r="AV157" s="68" t="b">
        <v>0</v>
      </c>
      <c r="AW157" s="68" t="s">
        <v>876</v>
      </c>
      <c r="AX157" s="72" t="s">
        <v>6380</v>
      </c>
      <c r="AY157" s="68" t="s">
        <v>66</v>
      </c>
    </row>
    <row r="158" spans="1:51" x14ac:dyDescent="0.25">
      <c r="A158" s="66" t="s">
        <v>1110</v>
      </c>
      <c r="B158" s="78"/>
      <c r="C158" s="78"/>
      <c r="D158" s="79"/>
      <c r="E158" s="90"/>
      <c r="F158" s="76" t="s">
        <v>5949</v>
      </c>
      <c r="G158" s="91"/>
      <c r="H158" s="77"/>
      <c r="I158" s="82"/>
      <c r="J158" s="92"/>
      <c r="K158" s="77" t="s">
        <v>6819</v>
      </c>
      <c r="L158" s="93"/>
      <c r="M158" s="87"/>
      <c r="N158" s="87"/>
      <c r="O158" s="88"/>
      <c r="P158" s="89"/>
      <c r="Q158" s="89"/>
      <c r="R158" s="75"/>
      <c r="S158" s="75"/>
      <c r="T158" s="75"/>
      <c r="U158" s="75"/>
      <c r="V158" s="52"/>
      <c r="W158" s="52"/>
      <c r="X158" s="52"/>
      <c r="Y158" s="52"/>
      <c r="Z158" s="51"/>
      <c r="AA158" s="83"/>
      <c r="AB158" s="83"/>
      <c r="AC158" s="84"/>
      <c r="AD158" s="68" t="s">
        <v>4163</v>
      </c>
      <c r="AE158" s="68">
        <v>461</v>
      </c>
      <c r="AF158" s="68">
        <v>294</v>
      </c>
      <c r="AG158" s="68">
        <v>514</v>
      </c>
      <c r="AH158" s="68">
        <v>469</v>
      </c>
      <c r="AI158" s="68"/>
      <c r="AJ158" s="68" t="s">
        <v>4569</v>
      </c>
      <c r="AK158" s="68"/>
      <c r="AL158" s="68"/>
      <c r="AM158" s="68"/>
      <c r="AN158" s="70">
        <v>41065.926898148151</v>
      </c>
      <c r="AO158" s="68"/>
      <c r="AP158" s="68" t="b">
        <v>0</v>
      </c>
      <c r="AQ158" s="68" t="b">
        <v>0</v>
      </c>
      <c r="AR158" s="68" t="b">
        <v>1</v>
      </c>
      <c r="AS158" s="68" t="s">
        <v>779</v>
      </c>
      <c r="AT158" s="68">
        <v>0</v>
      </c>
      <c r="AU158" s="72" t="s">
        <v>5703</v>
      </c>
      <c r="AV158" s="68" t="b">
        <v>0</v>
      </c>
      <c r="AW158" s="68" t="s">
        <v>876</v>
      </c>
      <c r="AX158" s="72" t="s">
        <v>6381</v>
      </c>
      <c r="AY158" s="68" t="s">
        <v>66</v>
      </c>
    </row>
    <row r="159" spans="1:51" x14ac:dyDescent="0.25">
      <c r="A159" s="66" t="s">
        <v>1111</v>
      </c>
      <c r="B159" s="78"/>
      <c r="C159" s="78"/>
      <c r="D159" s="79"/>
      <c r="E159" s="90"/>
      <c r="F159" s="76" t="s">
        <v>5950</v>
      </c>
      <c r="G159" s="91"/>
      <c r="H159" s="77"/>
      <c r="I159" s="82"/>
      <c r="J159" s="92"/>
      <c r="K159" s="77" t="s">
        <v>6820</v>
      </c>
      <c r="L159" s="93"/>
      <c r="M159" s="87"/>
      <c r="N159" s="87"/>
      <c r="O159" s="88"/>
      <c r="P159" s="89"/>
      <c r="Q159" s="89"/>
      <c r="R159" s="75"/>
      <c r="S159" s="75"/>
      <c r="T159" s="75"/>
      <c r="U159" s="75"/>
      <c r="V159" s="52"/>
      <c r="W159" s="52"/>
      <c r="X159" s="52"/>
      <c r="Y159" s="52"/>
      <c r="Z159" s="51"/>
      <c r="AA159" s="83"/>
      <c r="AB159" s="83"/>
      <c r="AC159" s="84"/>
      <c r="AD159" s="68" t="s">
        <v>4164</v>
      </c>
      <c r="AE159" s="68">
        <v>144</v>
      </c>
      <c r="AF159" s="68">
        <v>37</v>
      </c>
      <c r="AG159" s="68">
        <v>42223</v>
      </c>
      <c r="AH159" s="68">
        <v>0</v>
      </c>
      <c r="AI159" s="68">
        <v>-21600</v>
      </c>
      <c r="AJ159" s="68" t="s">
        <v>4570</v>
      </c>
      <c r="AK159" s="68" t="s">
        <v>4907</v>
      </c>
      <c r="AL159" s="72" t="s">
        <v>5126</v>
      </c>
      <c r="AM159" s="68" t="s">
        <v>732</v>
      </c>
      <c r="AN159" s="70">
        <v>41921.660925925928</v>
      </c>
      <c r="AO159" s="72" t="s">
        <v>5419</v>
      </c>
      <c r="AP159" s="68" t="b">
        <v>0</v>
      </c>
      <c r="AQ159" s="68" t="b">
        <v>0</v>
      </c>
      <c r="AR159" s="68" t="b">
        <v>0</v>
      </c>
      <c r="AS159" s="68" t="s">
        <v>779</v>
      </c>
      <c r="AT159" s="68">
        <v>17</v>
      </c>
      <c r="AU159" s="72" t="s">
        <v>784</v>
      </c>
      <c r="AV159" s="68" t="b">
        <v>0</v>
      </c>
      <c r="AW159" s="68" t="s">
        <v>876</v>
      </c>
      <c r="AX159" s="72" t="s">
        <v>6382</v>
      </c>
      <c r="AY159" s="68" t="s">
        <v>66</v>
      </c>
    </row>
    <row r="160" spans="1:51" x14ac:dyDescent="0.25">
      <c r="A160" s="66" t="s">
        <v>1115</v>
      </c>
      <c r="B160" s="78"/>
      <c r="C160" s="78"/>
      <c r="D160" s="79"/>
      <c r="E160" s="90"/>
      <c r="F160" s="76" t="s">
        <v>5951</v>
      </c>
      <c r="G160" s="91"/>
      <c r="H160" s="77"/>
      <c r="I160" s="82"/>
      <c r="J160" s="92"/>
      <c r="K160" s="77" t="s">
        <v>6821</v>
      </c>
      <c r="L160" s="93"/>
      <c r="M160" s="87"/>
      <c r="N160" s="87"/>
      <c r="O160" s="88"/>
      <c r="P160" s="89"/>
      <c r="Q160" s="89"/>
      <c r="R160" s="75"/>
      <c r="S160" s="75"/>
      <c r="T160" s="75"/>
      <c r="U160" s="75"/>
      <c r="V160" s="52"/>
      <c r="W160" s="52"/>
      <c r="X160" s="52"/>
      <c r="Y160" s="52"/>
      <c r="Z160" s="51"/>
      <c r="AA160" s="83"/>
      <c r="AB160" s="83"/>
      <c r="AC160" s="84"/>
      <c r="AD160" s="68" t="s">
        <v>4165</v>
      </c>
      <c r="AE160" s="68">
        <v>55</v>
      </c>
      <c r="AF160" s="68">
        <v>146</v>
      </c>
      <c r="AG160" s="68">
        <v>16379</v>
      </c>
      <c r="AH160" s="68">
        <v>0</v>
      </c>
      <c r="AI160" s="68"/>
      <c r="AJ160" s="68" t="s">
        <v>4571</v>
      </c>
      <c r="AK160" s="68" t="s">
        <v>4868</v>
      </c>
      <c r="AL160" s="72" t="s">
        <v>5127</v>
      </c>
      <c r="AM160" s="68"/>
      <c r="AN160" s="70">
        <v>40711.25277777778</v>
      </c>
      <c r="AO160" s="72" t="s">
        <v>5420</v>
      </c>
      <c r="AP160" s="68" t="b">
        <v>0</v>
      </c>
      <c r="AQ160" s="68" t="b">
        <v>0</v>
      </c>
      <c r="AR160" s="68" t="b">
        <v>0</v>
      </c>
      <c r="AS160" s="68" t="s">
        <v>779</v>
      </c>
      <c r="AT160" s="68">
        <v>4</v>
      </c>
      <c r="AU160" s="72" t="s">
        <v>784</v>
      </c>
      <c r="AV160" s="68" t="b">
        <v>0</v>
      </c>
      <c r="AW160" s="68" t="s">
        <v>876</v>
      </c>
      <c r="AX160" s="72" t="s">
        <v>6383</v>
      </c>
      <c r="AY160" s="68" t="s">
        <v>66</v>
      </c>
    </row>
    <row r="161" spans="1:51" x14ac:dyDescent="0.25">
      <c r="A161" s="66" t="s">
        <v>1112</v>
      </c>
      <c r="B161" s="78"/>
      <c r="C161" s="78"/>
      <c r="D161" s="79"/>
      <c r="E161" s="90"/>
      <c r="F161" s="76" t="s">
        <v>5952</v>
      </c>
      <c r="G161" s="91"/>
      <c r="H161" s="77"/>
      <c r="I161" s="82"/>
      <c r="J161" s="92"/>
      <c r="K161" s="77" t="s">
        <v>6822</v>
      </c>
      <c r="L161" s="93"/>
      <c r="M161" s="87"/>
      <c r="N161" s="87"/>
      <c r="O161" s="88"/>
      <c r="P161" s="89"/>
      <c r="Q161" s="89"/>
      <c r="R161" s="75"/>
      <c r="S161" s="75"/>
      <c r="T161" s="75"/>
      <c r="U161" s="75"/>
      <c r="V161" s="52"/>
      <c r="W161" s="52"/>
      <c r="X161" s="52"/>
      <c r="Y161" s="52"/>
      <c r="Z161" s="51"/>
      <c r="AA161" s="83"/>
      <c r="AB161" s="83"/>
      <c r="AC161" s="84"/>
      <c r="AD161" s="68" t="s">
        <v>4166</v>
      </c>
      <c r="AE161" s="68">
        <v>0</v>
      </c>
      <c r="AF161" s="68">
        <v>58</v>
      </c>
      <c r="AG161" s="68">
        <v>23203</v>
      </c>
      <c r="AH161" s="68">
        <v>0</v>
      </c>
      <c r="AI161" s="68"/>
      <c r="AJ161" s="68" t="s">
        <v>4572</v>
      </c>
      <c r="AK161" s="68" t="s">
        <v>4823</v>
      </c>
      <c r="AL161" s="68"/>
      <c r="AM161" s="68"/>
      <c r="AN161" s="70">
        <v>42362.719629629632</v>
      </c>
      <c r="AO161" s="72" t="s">
        <v>5421</v>
      </c>
      <c r="AP161" s="68" t="b">
        <v>1</v>
      </c>
      <c r="AQ161" s="68" t="b">
        <v>0</v>
      </c>
      <c r="AR161" s="68" t="b">
        <v>0</v>
      </c>
      <c r="AS161" s="68" t="s">
        <v>779</v>
      </c>
      <c r="AT161" s="68">
        <v>16</v>
      </c>
      <c r="AU161" s="68"/>
      <c r="AV161" s="68" t="b">
        <v>0</v>
      </c>
      <c r="AW161" s="68" t="s">
        <v>876</v>
      </c>
      <c r="AX161" s="72" t="s">
        <v>6384</v>
      </c>
      <c r="AY161" s="68" t="s">
        <v>66</v>
      </c>
    </row>
    <row r="162" spans="1:51" x14ac:dyDescent="0.25">
      <c r="A162" s="66" t="s">
        <v>1113</v>
      </c>
      <c r="B162" s="78"/>
      <c r="C162" s="78"/>
      <c r="D162" s="79"/>
      <c r="E162" s="90"/>
      <c r="F162" s="76" t="s">
        <v>5953</v>
      </c>
      <c r="G162" s="91"/>
      <c r="H162" s="77"/>
      <c r="I162" s="82"/>
      <c r="J162" s="92"/>
      <c r="K162" s="77" t="s">
        <v>6823</v>
      </c>
      <c r="L162" s="93"/>
      <c r="M162" s="87"/>
      <c r="N162" s="87"/>
      <c r="O162" s="88"/>
      <c r="P162" s="89"/>
      <c r="Q162" s="89"/>
      <c r="R162" s="75"/>
      <c r="S162" s="75"/>
      <c r="T162" s="75"/>
      <c r="U162" s="75"/>
      <c r="V162" s="52"/>
      <c r="W162" s="52"/>
      <c r="X162" s="52"/>
      <c r="Y162" s="52"/>
      <c r="Z162" s="51"/>
      <c r="AA162" s="83"/>
      <c r="AB162" s="83"/>
      <c r="AC162" s="84"/>
      <c r="AD162" s="68" t="s">
        <v>4167</v>
      </c>
      <c r="AE162" s="68">
        <v>59</v>
      </c>
      <c r="AF162" s="68">
        <v>263</v>
      </c>
      <c r="AG162" s="68">
        <v>1662854</v>
      </c>
      <c r="AH162" s="68">
        <v>10</v>
      </c>
      <c r="AI162" s="68"/>
      <c r="AJ162" s="68" t="s">
        <v>4573</v>
      </c>
      <c r="AK162" s="68"/>
      <c r="AL162" s="68"/>
      <c r="AM162" s="68"/>
      <c r="AN162" s="70">
        <v>41528.152708333335</v>
      </c>
      <c r="AO162" s="68"/>
      <c r="AP162" s="68" t="b">
        <v>1</v>
      </c>
      <c r="AQ162" s="68" t="b">
        <v>0</v>
      </c>
      <c r="AR162" s="68" t="b">
        <v>0</v>
      </c>
      <c r="AS162" s="68" t="s">
        <v>779</v>
      </c>
      <c r="AT162" s="68">
        <v>70</v>
      </c>
      <c r="AU162" s="72" t="s">
        <v>784</v>
      </c>
      <c r="AV162" s="68" t="b">
        <v>0</v>
      </c>
      <c r="AW162" s="68" t="s">
        <v>876</v>
      </c>
      <c r="AX162" s="72" t="s">
        <v>6385</v>
      </c>
      <c r="AY162" s="68" t="s">
        <v>66</v>
      </c>
    </row>
    <row r="163" spans="1:51" x14ac:dyDescent="0.25">
      <c r="A163" s="66" t="s">
        <v>1114</v>
      </c>
      <c r="B163" s="78"/>
      <c r="C163" s="78"/>
      <c r="D163" s="79"/>
      <c r="E163" s="90"/>
      <c r="F163" s="76" t="s">
        <v>5954</v>
      </c>
      <c r="G163" s="91"/>
      <c r="H163" s="77"/>
      <c r="I163" s="82"/>
      <c r="J163" s="92"/>
      <c r="K163" s="77" t="s">
        <v>6824</v>
      </c>
      <c r="L163" s="93"/>
      <c r="M163" s="87"/>
      <c r="N163" s="87"/>
      <c r="O163" s="88"/>
      <c r="P163" s="89"/>
      <c r="Q163" s="89"/>
      <c r="R163" s="75"/>
      <c r="S163" s="75"/>
      <c r="T163" s="75"/>
      <c r="U163" s="75"/>
      <c r="V163" s="52"/>
      <c r="W163" s="52"/>
      <c r="X163" s="52"/>
      <c r="Y163" s="52"/>
      <c r="Z163" s="51"/>
      <c r="AA163" s="83"/>
      <c r="AB163" s="83"/>
      <c r="AC163" s="84"/>
      <c r="AD163" s="68" t="s">
        <v>4168</v>
      </c>
      <c r="AE163" s="68">
        <v>187</v>
      </c>
      <c r="AF163" s="68">
        <v>1240</v>
      </c>
      <c r="AG163" s="68">
        <v>466024</v>
      </c>
      <c r="AH163" s="68">
        <v>0</v>
      </c>
      <c r="AI163" s="68"/>
      <c r="AJ163" s="68" t="s">
        <v>4574</v>
      </c>
      <c r="AK163" s="68" t="s">
        <v>4825</v>
      </c>
      <c r="AL163" s="72" t="s">
        <v>5128</v>
      </c>
      <c r="AM163" s="68"/>
      <c r="AN163" s="70">
        <v>40801.064108796294</v>
      </c>
      <c r="AO163" s="72" t="s">
        <v>5422</v>
      </c>
      <c r="AP163" s="68" t="b">
        <v>0</v>
      </c>
      <c r="AQ163" s="68" t="b">
        <v>0</v>
      </c>
      <c r="AR163" s="68" t="b">
        <v>0</v>
      </c>
      <c r="AS163" s="68" t="s">
        <v>779</v>
      </c>
      <c r="AT163" s="68">
        <v>58</v>
      </c>
      <c r="AU163" s="72" t="s">
        <v>5704</v>
      </c>
      <c r="AV163" s="68" t="b">
        <v>0</v>
      </c>
      <c r="AW163" s="68" t="s">
        <v>876</v>
      </c>
      <c r="AX163" s="72" t="s">
        <v>6386</v>
      </c>
      <c r="AY163" s="68" t="s">
        <v>66</v>
      </c>
    </row>
    <row r="164" spans="1:51" x14ac:dyDescent="0.25">
      <c r="A164" s="66" t="s">
        <v>1116</v>
      </c>
      <c r="B164" s="78"/>
      <c r="C164" s="78"/>
      <c r="D164" s="79"/>
      <c r="E164" s="90"/>
      <c r="F164" s="76" t="s">
        <v>5955</v>
      </c>
      <c r="G164" s="91"/>
      <c r="H164" s="77"/>
      <c r="I164" s="82"/>
      <c r="J164" s="92"/>
      <c r="K164" s="77" t="s">
        <v>6825</v>
      </c>
      <c r="L164" s="93"/>
      <c r="M164" s="87"/>
      <c r="N164" s="87"/>
      <c r="O164" s="88"/>
      <c r="P164" s="89"/>
      <c r="Q164" s="89"/>
      <c r="R164" s="75"/>
      <c r="S164" s="75"/>
      <c r="T164" s="75"/>
      <c r="U164" s="75"/>
      <c r="V164" s="52"/>
      <c r="W164" s="52"/>
      <c r="X164" s="52"/>
      <c r="Y164" s="52"/>
      <c r="Z164" s="51"/>
      <c r="AA164" s="83"/>
      <c r="AB164" s="83"/>
      <c r="AC164" s="84"/>
      <c r="AD164" s="68" t="s">
        <v>4169</v>
      </c>
      <c r="AE164" s="68">
        <v>410</v>
      </c>
      <c r="AF164" s="68">
        <v>15018</v>
      </c>
      <c r="AG164" s="68">
        <v>28213</v>
      </c>
      <c r="AH164" s="68">
        <v>201</v>
      </c>
      <c r="AI164" s="68">
        <v>-21600</v>
      </c>
      <c r="AJ164" s="68" t="s">
        <v>4575</v>
      </c>
      <c r="AK164" s="68" t="s">
        <v>4873</v>
      </c>
      <c r="AL164" s="72" t="s">
        <v>5129</v>
      </c>
      <c r="AM164" s="68" t="s">
        <v>732</v>
      </c>
      <c r="AN164" s="70">
        <v>39934.159201388888</v>
      </c>
      <c r="AO164" s="72" t="s">
        <v>5423</v>
      </c>
      <c r="AP164" s="68" t="b">
        <v>0</v>
      </c>
      <c r="AQ164" s="68" t="b">
        <v>0</v>
      </c>
      <c r="AR164" s="68" t="b">
        <v>1</v>
      </c>
      <c r="AS164" s="68" t="s">
        <v>779</v>
      </c>
      <c r="AT164" s="68">
        <v>162</v>
      </c>
      <c r="AU164" s="72" t="s">
        <v>5705</v>
      </c>
      <c r="AV164" s="68" t="b">
        <v>0</v>
      </c>
      <c r="AW164" s="68" t="s">
        <v>876</v>
      </c>
      <c r="AX164" s="72" t="s">
        <v>6387</v>
      </c>
      <c r="AY164" s="68" t="s">
        <v>66</v>
      </c>
    </row>
    <row r="165" spans="1:51" x14ac:dyDescent="0.25">
      <c r="A165" s="66" t="s">
        <v>1370</v>
      </c>
      <c r="B165" s="78"/>
      <c r="C165" s="78"/>
      <c r="D165" s="79"/>
      <c r="E165" s="90"/>
      <c r="F165" s="76" t="s">
        <v>5956</v>
      </c>
      <c r="G165" s="91"/>
      <c r="H165" s="77"/>
      <c r="I165" s="82"/>
      <c r="J165" s="92"/>
      <c r="K165" s="77" t="s">
        <v>6826</v>
      </c>
      <c r="L165" s="93"/>
      <c r="M165" s="87"/>
      <c r="N165" s="87"/>
      <c r="O165" s="88"/>
      <c r="P165" s="89"/>
      <c r="Q165" s="89"/>
      <c r="R165" s="75"/>
      <c r="S165" s="75"/>
      <c r="T165" s="75"/>
      <c r="U165" s="75"/>
      <c r="V165" s="52"/>
      <c r="W165" s="52"/>
      <c r="X165" s="52"/>
      <c r="Y165" s="52"/>
      <c r="Z165" s="51"/>
      <c r="AA165" s="83"/>
      <c r="AB165" s="83"/>
      <c r="AC165" s="84"/>
      <c r="AD165" s="68" t="s">
        <v>4170</v>
      </c>
      <c r="AE165" s="68">
        <v>275</v>
      </c>
      <c r="AF165" s="68">
        <v>12427</v>
      </c>
      <c r="AG165" s="68">
        <v>11485</v>
      </c>
      <c r="AH165" s="68">
        <v>1530</v>
      </c>
      <c r="AI165" s="68">
        <v>-21600</v>
      </c>
      <c r="AJ165" s="68" t="s">
        <v>4576</v>
      </c>
      <c r="AK165" s="68" t="s">
        <v>4908</v>
      </c>
      <c r="AL165" s="72" t="s">
        <v>5130</v>
      </c>
      <c r="AM165" s="68" t="s">
        <v>732</v>
      </c>
      <c r="AN165" s="70">
        <v>41054.726273148146</v>
      </c>
      <c r="AO165" s="72" t="s">
        <v>5424</v>
      </c>
      <c r="AP165" s="68" t="b">
        <v>0</v>
      </c>
      <c r="AQ165" s="68" t="b">
        <v>0</v>
      </c>
      <c r="AR165" s="68" t="b">
        <v>0</v>
      </c>
      <c r="AS165" s="68" t="s">
        <v>779</v>
      </c>
      <c r="AT165" s="68">
        <v>419</v>
      </c>
      <c r="AU165" s="72" t="s">
        <v>5706</v>
      </c>
      <c r="AV165" s="68" t="b">
        <v>1</v>
      </c>
      <c r="AW165" s="68" t="s">
        <v>876</v>
      </c>
      <c r="AX165" s="72" t="s">
        <v>6388</v>
      </c>
      <c r="AY165" s="68" t="s">
        <v>65</v>
      </c>
    </row>
    <row r="166" spans="1:51" x14ac:dyDescent="0.25">
      <c r="A166" s="66" t="s">
        <v>1117</v>
      </c>
      <c r="B166" s="78"/>
      <c r="C166" s="78"/>
      <c r="D166" s="79"/>
      <c r="E166" s="90"/>
      <c r="F166" s="76" t="s">
        <v>5957</v>
      </c>
      <c r="G166" s="91"/>
      <c r="H166" s="77"/>
      <c r="I166" s="82"/>
      <c r="J166" s="92"/>
      <c r="K166" s="77" t="s">
        <v>6827</v>
      </c>
      <c r="L166" s="93"/>
      <c r="M166" s="87"/>
      <c r="N166" s="87"/>
      <c r="O166" s="88"/>
      <c r="P166" s="89"/>
      <c r="Q166" s="89"/>
      <c r="R166" s="75"/>
      <c r="S166" s="75"/>
      <c r="T166" s="75"/>
      <c r="U166" s="75"/>
      <c r="V166" s="52"/>
      <c r="W166" s="52"/>
      <c r="X166" s="52"/>
      <c r="Y166" s="52"/>
      <c r="Z166" s="51"/>
      <c r="AA166" s="83"/>
      <c r="AB166" s="83"/>
      <c r="AC166" s="84"/>
      <c r="AD166" s="68" t="s">
        <v>4171</v>
      </c>
      <c r="AE166" s="68">
        <v>562</v>
      </c>
      <c r="AF166" s="68">
        <v>126</v>
      </c>
      <c r="AG166" s="68">
        <v>100</v>
      </c>
      <c r="AH166" s="68">
        <v>44</v>
      </c>
      <c r="AI166" s="68"/>
      <c r="AJ166" s="68" t="s">
        <v>4577</v>
      </c>
      <c r="AK166" s="68" t="s">
        <v>4909</v>
      </c>
      <c r="AL166" s="72" t="s">
        <v>5131</v>
      </c>
      <c r="AM166" s="68"/>
      <c r="AN166" s="70">
        <v>42249.238981481481</v>
      </c>
      <c r="AO166" s="72" t="s">
        <v>5425</v>
      </c>
      <c r="AP166" s="68" t="b">
        <v>1</v>
      </c>
      <c r="AQ166" s="68" t="b">
        <v>0</v>
      </c>
      <c r="AR166" s="68" t="b">
        <v>1</v>
      </c>
      <c r="AS166" s="68" t="s">
        <v>779</v>
      </c>
      <c r="AT166" s="68">
        <v>0</v>
      </c>
      <c r="AU166" s="72" t="s">
        <v>784</v>
      </c>
      <c r="AV166" s="68" t="b">
        <v>0</v>
      </c>
      <c r="AW166" s="68" t="s">
        <v>876</v>
      </c>
      <c r="AX166" s="72" t="s">
        <v>6389</v>
      </c>
      <c r="AY166" s="68" t="s">
        <v>66</v>
      </c>
    </row>
    <row r="167" spans="1:51" x14ac:dyDescent="0.25">
      <c r="A167" s="66" t="s">
        <v>1371</v>
      </c>
      <c r="B167" s="78"/>
      <c r="C167" s="78"/>
      <c r="D167" s="79"/>
      <c r="E167" s="90"/>
      <c r="F167" s="76" t="s">
        <v>5958</v>
      </c>
      <c r="G167" s="91"/>
      <c r="H167" s="77"/>
      <c r="I167" s="82"/>
      <c r="J167" s="92"/>
      <c r="K167" s="77" t="s">
        <v>6828</v>
      </c>
      <c r="L167" s="93"/>
      <c r="M167" s="87"/>
      <c r="N167" s="87"/>
      <c r="O167" s="88"/>
      <c r="P167" s="89"/>
      <c r="Q167" s="89"/>
      <c r="R167" s="75"/>
      <c r="S167" s="75"/>
      <c r="T167" s="75"/>
      <c r="U167" s="75"/>
      <c r="V167" s="52"/>
      <c r="W167" s="52"/>
      <c r="X167" s="52"/>
      <c r="Y167" s="52"/>
      <c r="Z167" s="51"/>
      <c r="AA167" s="83"/>
      <c r="AB167" s="83"/>
      <c r="AC167" s="84"/>
      <c r="AD167" s="68" t="s">
        <v>4172</v>
      </c>
      <c r="AE167" s="68">
        <v>905</v>
      </c>
      <c r="AF167" s="68">
        <v>58927043</v>
      </c>
      <c r="AG167" s="68">
        <v>15769</v>
      </c>
      <c r="AH167" s="68">
        <v>1159</v>
      </c>
      <c r="AI167" s="68">
        <v>-28800</v>
      </c>
      <c r="AJ167" s="68" t="s">
        <v>4578</v>
      </c>
      <c r="AK167" s="68" t="s">
        <v>4910</v>
      </c>
      <c r="AL167" s="72" t="s">
        <v>5132</v>
      </c>
      <c r="AM167" s="68" t="s">
        <v>731</v>
      </c>
      <c r="AN167" s="70">
        <v>39399.905393518522</v>
      </c>
      <c r="AO167" s="72" t="s">
        <v>5426</v>
      </c>
      <c r="AP167" s="68" t="b">
        <v>0</v>
      </c>
      <c r="AQ167" s="68" t="b">
        <v>0</v>
      </c>
      <c r="AR167" s="68" t="b">
        <v>1</v>
      </c>
      <c r="AS167" s="68" t="s">
        <v>779</v>
      </c>
      <c r="AT167" s="68">
        <v>79227</v>
      </c>
      <c r="AU167" s="72" t="s">
        <v>5707</v>
      </c>
      <c r="AV167" s="68" t="b">
        <v>1</v>
      </c>
      <c r="AW167" s="68" t="s">
        <v>876</v>
      </c>
      <c r="AX167" s="72" t="s">
        <v>6390</v>
      </c>
      <c r="AY167" s="68" t="s">
        <v>65</v>
      </c>
    </row>
    <row r="168" spans="1:51" x14ac:dyDescent="0.25">
      <c r="A168" s="66" t="s">
        <v>1118</v>
      </c>
      <c r="B168" s="78"/>
      <c r="C168" s="78"/>
      <c r="D168" s="79"/>
      <c r="E168" s="90"/>
      <c r="F168" s="76" t="s">
        <v>5959</v>
      </c>
      <c r="G168" s="91"/>
      <c r="H168" s="77"/>
      <c r="I168" s="82"/>
      <c r="J168" s="92"/>
      <c r="K168" s="77" t="s">
        <v>6829</v>
      </c>
      <c r="L168" s="93"/>
      <c r="M168" s="87"/>
      <c r="N168" s="87"/>
      <c r="O168" s="88"/>
      <c r="P168" s="89"/>
      <c r="Q168" s="89"/>
      <c r="R168" s="75"/>
      <c r="S168" s="75"/>
      <c r="T168" s="75"/>
      <c r="U168" s="75"/>
      <c r="V168" s="52"/>
      <c r="W168" s="52"/>
      <c r="X168" s="52"/>
      <c r="Y168" s="52"/>
      <c r="Z168" s="51"/>
      <c r="AA168" s="83"/>
      <c r="AB168" s="83"/>
      <c r="AC168" s="84"/>
      <c r="AD168" s="68" t="s">
        <v>4173</v>
      </c>
      <c r="AE168" s="68">
        <v>1959</v>
      </c>
      <c r="AF168" s="68">
        <v>995</v>
      </c>
      <c r="AG168" s="68">
        <v>14720</v>
      </c>
      <c r="AH168" s="68">
        <v>2</v>
      </c>
      <c r="AI168" s="68">
        <v>-18000</v>
      </c>
      <c r="AJ168" s="68" t="s">
        <v>4579</v>
      </c>
      <c r="AK168" s="68" t="s">
        <v>4911</v>
      </c>
      <c r="AL168" s="72" t="s">
        <v>5133</v>
      </c>
      <c r="AM168" s="68" t="s">
        <v>733</v>
      </c>
      <c r="AN168" s="70">
        <v>39591.801689814813</v>
      </c>
      <c r="AO168" s="68"/>
      <c r="AP168" s="68" t="b">
        <v>1</v>
      </c>
      <c r="AQ168" s="68" t="b">
        <v>0</v>
      </c>
      <c r="AR168" s="68" t="b">
        <v>0</v>
      </c>
      <c r="AS168" s="68" t="s">
        <v>779</v>
      </c>
      <c r="AT168" s="68">
        <v>12</v>
      </c>
      <c r="AU168" s="72" t="s">
        <v>784</v>
      </c>
      <c r="AV168" s="68" t="b">
        <v>0</v>
      </c>
      <c r="AW168" s="68" t="s">
        <v>876</v>
      </c>
      <c r="AX168" s="72" t="s">
        <v>6391</v>
      </c>
      <c r="AY168" s="68" t="s">
        <v>66</v>
      </c>
    </row>
    <row r="169" spans="1:51" x14ac:dyDescent="0.25">
      <c r="A169" s="66" t="s">
        <v>1119</v>
      </c>
      <c r="B169" s="78"/>
      <c r="C169" s="78"/>
      <c r="D169" s="79"/>
      <c r="E169" s="90"/>
      <c r="F169" s="76" t="s">
        <v>5960</v>
      </c>
      <c r="G169" s="91"/>
      <c r="H169" s="77"/>
      <c r="I169" s="82"/>
      <c r="J169" s="92"/>
      <c r="K169" s="77" t="s">
        <v>6830</v>
      </c>
      <c r="L169" s="93"/>
      <c r="M169" s="87"/>
      <c r="N169" s="87"/>
      <c r="O169" s="88"/>
      <c r="P169" s="89"/>
      <c r="Q169" s="89"/>
      <c r="R169" s="75"/>
      <c r="S169" s="75"/>
      <c r="T169" s="75"/>
      <c r="U169" s="75"/>
      <c r="V169" s="52"/>
      <c r="W169" s="52"/>
      <c r="X169" s="52"/>
      <c r="Y169" s="52"/>
      <c r="Z169" s="51"/>
      <c r="AA169" s="83"/>
      <c r="AB169" s="83"/>
      <c r="AC169" s="84"/>
      <c r="AD169" s="68" t="s">
        <v>4174</v>
      </c>
      <c r="AE169" s="68">
        <v>92</v>
      </c>
      <c r="AF169" s="68">
        <v>75</v>
      </c>
      <c r="AG169" s="68">
        <v>10612</v>
      </c>
      <c r="AH169" s="68">
        <v>28</v>
      </c>
      <c r="AI169" s="68"/>
      <c r="AJ169" s="68" t="s">
        <v>4580</v>
      </c>
      <c r="AK169" s="68"/>
      <c r="AL169" s="68"/>
      <c r="AM169" s="68"/>
      <c r="AN169" s="70">
        <v>41481.358842592592</v>
      </c>
      <c r="AO169" s="72" t="s">
        <v>5427</v>
      </c>
      <c r="AP169" s="68" t="b">
        <v>1</v>
      </c>
      <c r="AQ169" s="68" t="b">
        <v>0</v>
      </c>
      <c r="AR169" s="68" t="b">
        <v>0</v>
      </c>
      <c r="AS169" s="68" t="s">
        <v>779</v>
      </c>
      <c r="AT169" s="68">
        <v>12</v>
      </c>
      <c r="AU169" s="72" t="s">
        <v>784</v>
      </c>
      <c r="AV169" s="68" t="b">
        <v>0</v>
      </c>
      <c r="AW169" s="68" t="s">
        <v>876</v>
      </c>
      <c r="AX169" s="72" t="s">
        <v>6392</v>
      </c>
      <c r="AY169" s="68" t="s">
        <v>66</v>
      </c>
    </row>
    <row r="170" spans="1:51" x14ac:dyDescent="0.25">
      <c r="A170" s="66" t="s">
        <v>1120</v>
      </c>
      <c r="B170" s="78"/>
      <c r="C170" s="78"/>
      <c r="D170" s="79"/>
      <c r="E170" s="90"/>
      <c r="F170" s="76" t="s">
        <v>5961</v>
      </c>
      <c r="G170" s="91"/>
      <c r="H170" s="77"/>
      <c r="I170" s="82"/>
      <c r="J170" s="92"/>
      <c r="K170" s="77" t="s">
        <v>6831</v>
      </c>
      <c r="L170" s="93"/>
      <c r="M170" s="87"/>
      <c r="N170" s="87"/>
      <c r="O170" s="88"/>
      <c r="P170" s="89"/>
      <c r="Q170" s="89"/>
      <c r="R170" s="75"/>
      <c r="S170" s="75"/>
      <c r="T170" s="75"/>
      <c r="U170" s="75"/>
      <c r="V170" s="52"/>
      <c r="W170" s="52"/>
      <c r="X170" s="52"/>
      <c r="Y170" s="52"/>
      <c r="Z170" s="51"/>
      <c r="AA170" s="83"/>
      <c r="AB170" s="83"/>
      <c r="AC170" s="84"/>
      <c r="AD170" s="68" t="s">
        <v>4175</v>
      </c>
      <c r="AE170" s="68">
        <v>103</v>
      </c>
      <c r="AF170" s="68">
        <v>191</v>
      </c>
      <c r="AG170" s="68">
        <v>512</v>
      </c>
      <c r="AH170" s="68">
        <v>4</v>
      </c>
      <c r="AI170" s="68">
        <v>-21600</v>
      </c>
      <c r="AJ170" s="68" t="s">
        <v>4581</v>
      </c>
      <c r="AK170" s="68" t="s">
        <v>4912</v>
      </c>
      <c r="AL170" s="72" t="s">
        <v>5134</v>
      </c>
      <c r="AM170" s="68" t="s">
        <v>732</v>
      </c>
      <c r="AN170" s="70">
        <v>41489.662916666668</v>
      </c>
      <c r="AO170" s="72" t="s">
        <v>5428</v>
      </c>
      <c r="AP170" s="68" t="b">
        <v>1</v>
      </c>
      <c r="AQ170" s="68" t="b">
        <v>0</v>
      </c>
      <c r="AR170" s="68" t="b">
        <v>0</v>
      </c>
      <c r="AS170" s="68" t="s">
        <v>779</v>
      </c>
      <c r="AT170" s="68">
        <v>1</v>
      </c>
      <c r="AU170" s="72" t="s">
        <v>784</v>
      </c>
      <c r="AV170" s="68" t="b">
        <v>0</v>
      </c>
      <c r="AW170" s="68" t="s">
        <v>876</v>
      </c>
      <c r="AX170" s="72" t="s">
        <v>6393</v>
      </c>
      <c r="AY170" s="68" t="s">
        <v>66</v>
      </c>
    </row>
    <row r="171" spans="1:51" x14ac:dyDescent="0.25">
      <c r="A171" s="66" t="s">
        <v>1121</v>
      </c>
      <c r="B171" s="78"/>
      <c r="C171" s="78"/>
      <c r="D171" s="79"/>
      <c r="E171" s="90"/>
      <c r="F171" s="76" t="s">
        <v>5962</v>
      </c>
      <c r="G171" s="91"/>
      <c r="H171" s="77"/>
      <c r="I171" s="82"/>
      <c r="J171" s="92"/>
      <c r="K171" s="77" t="s">
        <v>6832</v>
      </c>
      <c r="L171" s="93"/>
      <c r="M171" s="87"/>
      <c r="N171" s="87"/>
      <c r="O171" s="88"/>
      <c r="P171" s="89"/>
      <c r="Q171" s="89"/>
      <c r="R171" s="75"/>
      <c r="S171" s="75"/>
      <c r="T171" s="75"/>
      <c r="U171" s="75"/>
      <c r="V171" s="52"/>
      <c r="W171" s="52"/>
      <c r="X171" s="52"/>
      <c r="Y171" s="52"/>
      <c r="Z171" s="51"/>
      <c r="AA171" s="83"/>
      <c r="AB171" s="83"/>
      <c r="AC171" s="84"/>
      <c r="AD171" s="68" t="s">
        <v>4176</v>
      </c>
      <c r="AE171" s="68">
        <v>0</v>
      </c>
      <c r="AF171" s="68">
        <v>172</v>
      </c>
      <c r="AG171" s="68">
        <v>75540</v>
      </c>
      <c r="AH171" s="68">
        <v>0</v>
      </c>
      <c r="AI171" s="68">
        <v>-21600</v>
      </c>
      <c r="AJ171" s="68" t="s">
        <v>4582</v>
      </c>
      <c r="AK171" s="68" t="s">
        <v>4875</v>
      </c>
      <c r="AL171" s="72" t="s">
        <v>5135</v>
      </c>
      <c r="AM171" s="68" t="s">
        <v>732</v>
      </c>
      <c r="AN171" s="70">
        <v>39927.553148148145</v>
      </c>
      <c r="AO171" s="68"/>
      <c r="AP171" s="68" t="b">
        <v>1</v>
      </c>
      <c r="AQ171" s="68" t="b">
        <v>0</v>
      </c>
      <c r="AR171" s="68" t="b">
        <v>1</v>
      </c>
      <c r="AS171" s="68" t="s">
        <v>779</v>
      </c>
      <c r="AT171" s="68">
        <v>20</v>
      </c>
      <c r="AU171" s="72" t="s">
        <v>784</v>
      </c>
      <c r="AV171" s="68" t="b">
        <v>0</v>
      </c>
      <c r="AW171" s="68" t="s">
        <v>876</v>
      </c>
      <c r="AX171" s="72" t="s">
        <v>6394</v>
      </c>
      <c r="AY171" s="68" t="s">
        <v>66</v>
      </c>
    </row>
    <row r="172" spans="1:51" x14ac:dyDescent="0.25">
      <c r="A172" s="66" t="s">
        <v>1122</v>
      </c>
      <c r="B172" s="78"/>
      <c r="C172" s="78"/>
      <c r="D172" s="79"/>
      <c r="E172" s="90"/>
      <c r="F172" s="76" t="s">
        <v>5963</v>
      </c>
      <c r="G172" s="91"/>
      <c r="H172" s="77"/>
      <c r="I172" s="82"/>
      <c r="J172" s="92"/>
      <c r="K172" s="77" t="s">
        <v>6833</v>
      </c>
      <c r="L172" s="93"/>
      <c r="M172" s="87"/>
      <c r="N172" s="87"/>
      <c r="O172" s="88"/>
      <c r="P172" s="89"/>
      <c r="Q172" s="89"/>
      <c r="R172" s="75"/>
      <c r="S172" s="75"/>
      <c r="T172" s="75"/>
      <c r="U172" s="75"/>
      <c r="V172" s="52"/>
      <c r="W172" s="52"/>
      <c r="X172" s="52"/>
      <c r="Y172" s="52"/>
      <c r="Z172" s="51"/>
      <c r="AA172" s="83"/>
      <c r="AB172" s="83"/>
      <c r="AC172" s="84"/>
      <c r="AD172" s="68" t="s">
        <v>4177</v>
      </c>
      <c r="AE172" s="68">
        <v>2</v>
      </c>
      <c r="AF172" s="68">
        <v>58</v>
      </c>
      <c r="AG172" s="68">
        <v>17663</v>
      </c>
      <c r="AH172" s="68">
        <v>0</v>
      </c>
      <c r="AI172" s="68">
        <v>-21600</v>
      </c>
      <c r="AJ172" s="68" t="s">
        <v>4583</v>
      </c>
      <c r="AK172" s="68" t="s">
        <v>4913</v>
      </c>
      <c r="AL172" s="72" t="s">
        <v>5136</v>
      </c>
      <c r="AM172" s="68" t="s">
        <v>732</v>
      </c>
      <c r="AN172" s="70">
        <v>40835.825914351852</v>
      </c>
      <c r="AO172" s="68"/>
      <c r="AP172" s="68" t="b">
        <v>1</v>
      </c>
      <c r="AQ172" s="68" t="b">
        <v>0</v>
      </c>
      <c r="AR172" s="68" t="b">
        <v>0</v>
      </c>
      <c r="AS172" s="68" t="s">
        <v>779</v>
      </c>
      <c r="AT172" s="68">
        <v>2</v>
      </c>
      <c r="AU172" s="72" t="s">
        <v>784</v>
      </c>
      <c r="AV172" s="68" t="b">
        <v>0</v>
      </c>
      <c r="AW172" s="68" t="s">
        <v>876</v>
      </c>
      <c r="AX172" s="72" t="s">
        <v>6395</v>
      </c>
      <c r="AY172" s="68" t="s">
        <v>66</v>
      </c>
    </row>
    <row r="173" spans="1:51" x14ac:dyDescent="0.25">
      <c r="A173" s="66" t="s">
        <v>1123</v>
      </c>
      <c r="B173" s="78"/>
      <c r="C173" s="78"/>
      <c r="D173" s="79"/>
      <c r="E173" s="90"/>
      <c r="F173" s="76" t="s">
        <v>5964</v>
      </c>
      <c r="G173" s="91"/>
      <c r="H173" s="77"/>
      <c r="I173" s="82"/>
      <c r="J173" s="92"/>
      <c r="K173" s="77" t="s">
        <v>6834</v>
      </c>
      <c r="L173" s="93"/>
      <c r="M173" s="87"/>
      <c r="N173" s="87"/>
      <c r="O173" s="88"/>
      <c r="P173" s="89"/>
      <c r="Q173" s="89"/>
      <c r="R173" s="75"/>
      <c r="S173" s="75"/>
      <c r="T173" s="75"/>
      <c r="U173" s="75"/>
      <c r="V173" s="52"/>
      <c r="W173" s="52"/>
      <c r="X173" s="52"/>
      <c r="Y173" s="52"/>
      <c r="Z173" s="51"/>
      <c r="AA173" s="83"/>
      <c r="AB173" s="83"/>
      <c r="AC173" s="84"/>
      <c r="AD173" s="68" t="s">
        <v>4178</v>
      </c>
      <c r="AE173" s="68">
        <v>388</v>
      </c>
      <c r="AF173" s="68">
        <v>51</v>
      </c>
      <c r="AG173" s="68">
        <v>322</v>
      </c>
      <c r="AH173" s="68">
        <v>518</v>
      </c>
      <c r="AI173" s="68"/>
      <c r="AJ173" s="68" t="s">
        <v>4584</v>
      </c>
      <c r="AK173" s="68" t="s">
        <v>654</v>
      </c>
      <c r="AL173" s="72" t="s">
        <v>5137</v>
      </c>
      <c r="AM173" s="68"/>
      <c r="AN173" s="70">
        <v>42243.559062499997</v>
      </c>
      <c r="AO173" s="72" t="s">
        <v>5429</v>
      </c>
      <c r="AP173" s="68" t="b">
        <v>1</v>
      </c>
      <c r="AQ173" s="68" t="b">
        <v>0</v>
      </c>
      <c r="AR173" s="68" t="b">
        <v>0</v>
      </c>
      <c r="AS173" s="68" t="s">
        <v>779</v>
      </c>
      <c r="AT173" s="68">
        <v>3</v>
      </c>
      <c r="AU173" s="72" t="s">
        <v>784</v>
      </c>
      <c r="AV173" s="68" t="b">
        <v>0</v>
      </c>
      <c r="AW173" s="68" t="s">
        <v>876</v>
      </c>
      <c r="AX173" s="72" t="s">
        <v>6396</v>
      </c>
      <c r="AY173" s="68" t="s">
        <v>66</v>
      </c>
    </row>
    <row r="174" spans="1:51" x14ac:dyDescent="0.25">
      <c r="A174" s="66" t="s">
        <v>1124</v>
      </c>
      <c r="B174" s="78"/>
      <c r="C174" s="78"/>
      <c r="D174" s="79"/>
      <c r="E174" s="90"/>
      <c r="F174" s="76" t="s">
        <v>5965</v>
      </c>
      <c r="G174" s="91"/>
      <c r="H174" s="77"/>
      <c r="I174" s="82"/>
      <c r="J174" s="92"/>
      <c r="K174" s="77" t="s">
        <v>6835</v>
      </c>
      <c r="L174" s="93"/>
      <c r="M174" s="87"/>
      <c r="N174" s="87"/>
      <c r="O174" s="88"/>
      <c r="P174" s="89"/>
      <c r="Q174" s="89"/>
      <c r="R174" s="75"/>
      <c r="S174" s="75"/>
      <c r="T174" s="75"/>
      <c r="U174" s="75"/>
      <c r="V174" s="52"/>
      <c r="W174" s="52"/>
      <c r="X174" s="52"/>
      <c r="Y174" s="52"/>
      <c r="Z174" s="51"/>
      <c r="AA174" s="83"/>
      <c r="AB174" s="83"/>
      <c r="AC174" s="84"/>
      <c r="AD174" s="68" t="s">
        <v>1124</v>
      </c>
      <c r="AE174" s="68">
        <v>22</v>
      </c>
      <c r="AF174" s="68">
        <v>217</v>
      </c>
      <c r="AG174" s="68">
        <v>382796</v>
      </c>
      <c r="AH174" s="68">
        <v>0</v>
      </c>
      <c r="AI174" s="68"/>
      <c r="AJ174" s="68"/>
      <c r="AK174" s="68"/>
      <c r="AL174" s="68"/>
      <c r="AM174" s="68"/>
      <c r="AN174" s="70">
        <v>40545.805949074071</v>
      </c>
      <c r="AO174" s="68"/>
      <c r="AP174" s="68" t="b">
        <v>1</v>
      </c>
      <c r="AQ174" s="68" t="b">
        <v>0</v>
      </c>
      <c r="AR174" s="68" t="b">
        <v>0</v>
      </c>
      <c r="AS174" s="68" t="s">
        <v>779</v>
      </c>
      <c r="AT174" s="68">
        <v>15</v>
      </c>
      <c r="AU174" s="72" t="s">
        <v>784</v>
      </c>
      <c r="AV174" s="68" t="b">
        <v>0</v>
      </c>
      <c r="AW174" s="68" t="s">
        <v>876</v>
      </c>
      <c r="AX174" s="72" t="s">
        <v>6397</v>
      </c>
      <c r="AY174" s="68" t="s">
        <v>66</v>
      </c>
    </row>
    <row r="175" spans="1:51" x14ac:dyDescent="0.25">
      <c r="A175" s="66" t="s">
        <v>1125</v>
      </c>
      <c r="B175" s="78"/>
      <c r="C175" s="78"/>
      <c r="D175" s="79"/>
      <c r="E175" s="90"/>
      <c r="F175" s="76" t="s">
        <v>5966</v>
      </c>
      <c r="G175" s="91"/>
      <c r="H175" s="77"/>
      <c r="I175" s="82"/>
      <c r="J175" s="92"/>
      <c r="K175" s="77" t="s">
        <v>6836</v>
      </c>
      <c r="L175" s="93"/>
      <c r="M175" s="87"/>
      <c r="N175" s="87"/>
      <c r="O175" s="88"/>
      <c r="P175" s="89"/>
      <c r="Q175" s="89"/>
      <c r="R175" s="75"/>
      <c r="S175" s="75"/>
      <c r="T175" s="75"/>
      <c r="U175" s="75"/>
      <c r="V175" s="52"/>
      <c r="W175" s="52"/>
      <c r="X175" s="52"/>
      <c r="Y175" s="52"/>
      <c r="Z175" s="51"/>
      <c r="AA175" s="83"/>
      <c r="AB175" s="83"/>
      <c r="AC175" s="84"/>
      <c r="AD175" s="68" t="s">
        <v>4179</v>
      </c>
      <c r="AE175" s="68">
        <v>2373</v>
      </c>
      <c r="AF175" s="68">
        <v>2440</v>
      </c>
      <c r="AG175" s="68">
        <v>25495</v>
      </c>
      <c r="AH175" s="68">
        <v>7514</v>
      </c>
      <c r="AI175" s="68">
        <v>-18000</v>
      </c>
      <c r="AJ175" s="68" t="s">
        <v>4585</v>
      </c>
      <c r="AK175" s="68" t="s">
        <v>4887</v>
      </c>
      <c r="AL175" s="72" t="s">
        <v>5138</v>
      </c>
      <c r="AM175" s="68" t="s">
        <v>733</v>
      </c>
      <c r="AN175" s="70">
        <v>39901.002233796295</v>
      </c>
      <c r="AO175" s="72" t="s">
        <v>5430</v>
      </c>
      <c r="AP175" s="68" t="b">
        <v>0</v>
      </c>
      <c r="AQ175" s="68" t="b">
        <v>0</v>
      </c>
      <c r="AR175" s="68" t="b">
        <v>1</v>
      </c>
      <c r="AS175" s="68" t="s">
        <v>779</v>
      </c>
      <c r="AT175" s="68">
        <v>73</v>
      </c>
      <c r="AU175" s="72" t="s">
        <v>798</v>
      </c>
      <c r="AV175" s="68" t="b">
        <v>0</v>
      </c>
      <c r="AW175" s="68" t="s">
        <v>876</v>
      </c>
      <c r="AX175" s="72" t="s">
        <v>6398</v>
      </c>
      <c r="AY175" s="68" t="s">
        <v>66</v>
      </c>
    </row>
    <row r="176" spans="1:51" x14ac:dyDescent="0.25">
      <c r="A176" s="66" t="s">
        <v>1126</v>
      </c>
      <c r="B176" s="78"/>
      <c r="C176" s="78"/>
      <c r="D176" s="79"/>
      <c r="E176" s="90"/>
      <c r="F176" s="76" t="s">
        <v>5967</v>
      </c>
      <c r="G176" s="91"/>
      <c r="H176" s="77"/>
      <c r="I176" s="82"/>
      <c r="J176" s="92"/>
      <c r="K176" s="77" t="s">
        <v>6837</v>
      </c>
      <c r="L176" s="93"/>
      <c r="M176" s="87"/>
      <c r="N176" s="87"/>
      <c r="O176" s="88"/>
      <c r="P176" s="89"/>
      <c r="Q176" s="89"/>
      <c r="R176" s="75"/>
      <c r="S176" s="75"/>
      <c r="T176" s="75"/>
      <c r="U176" s="75"/>
      <c r="V176" s="52"/>
      <c r="W176" s="52"/>
      <c r="X176" s="52"/>
      <c r="Y176" s="52"/>
      <c r="Z176" s="51"/>
      <c r="AA176" s="83"/>
      <c r="AB176" s="83"/>
      <c r="AC176" s="84"/>
      <c r="AD176" s="68" t="s">
        <v>4180</v>
      </c>
      <c r="AE176" s="68">
        <v>40</v>
      </c>
      <c r="AF176" s="68">
        <v>17</v>
      </c>
      <c r="AG176" s="68">
        <v>5275</v>
      </c>
      <c r="AH176" s="68">
        <v>0</v>
      </c>
      <c r="AI176" s="68"/>
      <c r="AJ176" s="68"/>
      <c r="AK176" s="68"/>
      <c r="AL176" s="68"/>
      <c r="AM176" s="68"/>
      <c r="AN176" s="70">
        <v>42374.895381944443</v>
      </c>
      <c r="AO176" s="68"/>
      <c r="AP176" s="68" t="b">
        <v>1</v>
      </c>
      <c r="AQ176" s="68" t="b">
        <v>0</v>
      </c>
      <c r="AR176" s="68" t="b">
        <v>0</v>
      </c>
      <c r="AS176" s="68" t="s">
        <v>5641</v>
      </c>
      <c r="AT176" s="68">
        <v>2</v>
      </c>
      <c r="AU176" s="68"/>
      <c r="AV176" s="68" t="b">
        <v>0</v>
      </c>
      <c r="AW176" s="68" t="s">
        <v>876</v>
      </c>
      <c r="AX176" s="72" t="s">
        <v>6399</v>
      </c>
      <c r="AY176" s="68" t="s">
        <v>66</v>
      </c>
    </row>
    <row r="177" spans="1:51" x14ac:dyDescent="0.25">
      <c r="A177" s="66" t="s">
        <v>1127</v>
      </c>
      <c r="B177" s="78"/>
      <c r="C177" s="78"/>
      <c r="D177" s="79"/>
      <c r="E177" s="90"/>
      <c r="F177" s="76" t="s">
        <v>5968</v>
      </c>
      <c r="G177" s="91"/>
      <c r="H177" s="77"/>
      <c r="I177" s="82"/>
      <c r="J177" s="92"/>
      <c r="K177" s="77" t="s">
        <v>6838</v>
      </c>
      <c r="L177" s="93"/>
      <c r="M177" s="87"/>
      <c r="N177" s="87"/>
      <c r="O177" s="88"/>
      <c r="P177" s="89"/>
      <c r="Q177" s="89"/>
      <c r="R177" s="75"/>
      <c r="S177" s="75"/>
      <c r="T177" s="75"/>
      <c r="U177" s="75"/>
      <c r="V177" s="52"/>
      <c r="W177" s="52"/>
      <c r="X177" s="52"/>
      <c r="Y177" s="52"/>
      <c r="Z177" s="51"/>
      <c r="AA177" s="83"/>
      <c r="AB177" s="83"/>
      <c r="AC177" s="84"/>
      <c r="AD177" s="68" t="s">
        <v>1127</v>
      </c>
      <c r="AE177" s="68">
        <v>359</v>
      </c>
      <c r="AF177" s="68">
        <v>463</v>
      </c>
      <c r="AG177" s="68">
        <v>47732</v>
      </c>
      <c r="AH177" s="68">
        <v>6874</v>
      </c>
      <c r="AI177" s="68">
        <v>-18000</v>
      </c>
      <c r="AJ177" s="68" t="s">
        <v>4586</v>
      </c>
      <c r="AK177" s="68" t="s">
        <v>4914</v>
      </c>
      <c r="AL177" s="68"/>
      <c r="AM177" s="68" t="s">
        <v>733</v>
      </c>
      <c r="AN177" s="70">
        <v>40934.007789351854</v>
      </c>
      <c r="AO177" s="72" t="s">
        <v>5431</v>
      </c>
      <c r="AP177" s="68" t="b">
        <v>0</v>
      </c>
      <c r="AQ177" s="68" t="b">
        <v>0</v>
      </c>
      <c r="AR177" s="68" t="b">
        <v>1</v>
      </c>
      <c r="AS177" s="68" t="s">
        <v>779</v>
      </c>
      <c r="AT177" s="68">
        <v>3</v>
      </c>
      <c r="AU177" s="72" t="s">
        <v>784</v>
      </c>
      <c r="AV177" s="68" t="b">
        <v>0</v>
      </c>
      <c r="AW177" s="68" t="s">
        <v>876</v>
      </c>
      <c r="AX177" s="72" t="s">
        <v>6400</v>
      </c>
      <c r="AY177" s="68" t="s">
        <v>66</v>
      </c>
    </row>
    <row r="178" spans="1:51" x14ac:dyDescent="0.25">
      <c r="A178" s="66" t="s">
        <v>1372</v>
      </c>
      <c r="B178" s="78"/>
      <c r="C178" s="78"/>
      <c r="D178" s="79"/>
      <c r="E178" s="90"/>
      <c r="F178" s="76" t="s">
        <v>5969</v>
      </c>
      <c r="G178" s="91"/>
      <c r="H178" s="77"/>
      <c r="I178" s="82"/>
      <c r="J178" s="92"/>
      <c r="K178" s="77" t="s">
        <v>6839</v>
      </c>
      <c r="L178" s="93"/>
      <c r="M178" s="87"/>
      <c r="N178" s="87"/>
      <c r="O178" s="88"/>
      <c r="P178" s="89"/>
      <c r="Q178" s="89"/>
      <c r="R178" s="75"/>
      <c r="S178" s="75"/>
      <c r="T178" s="75"/>
      <c r="U178" s="75"/>
      <c r="V178" s="52"/>
      <c r="W178" s="52"/>
      <c r="X178" s="52"/>
      <c r="Y178" s="52"/>
      <c r="Z178" s="51"/>
      <c r="AA178" s="83"/>
      <c r="AB178" s="83"/>
      <c r="AC178" s="84"/>
      <c r="AD178" s="68" t="s">
        <v>4181</v>
      </c>
      <c r="AE178" s="68">
        <v>382</v>
      </c>
      <c r="AF178" s="68">
        <v>770</v>
      </c>
      <c r="AG178" s="68">
        <v>72389</v>
      </c>
      <c r="AH178" s="68">
        <v>15667</v>
      </c>
      <c r="AI178" s="68"/>
      <c r="AJ178" s="68" t="s">
        <v>4587</v>
      </c>
      <c r="AK178" s="68" t="s">
        <v>4915</v>
      </c>
      <c r="AL178" s="68"/>
      <c r="AM178" s="68"/>
      <c r="AN178" s="70">
        <v>41525.059467592589</v>
      </c>
      <c r="AO178" s="72" t="s">
        <v>5432</v>
      </c>
      <c r="AP178" s="68" t="b">
        <v>0</v>
      </c>
      <c r="AQ178" s="68" t="b">
        <v>0</v>
      </c>
      <c r="AR178" s="68" t="b">
        <v>0</v>
      </c>
      <c r="AS178" s="68" t="s">
        <v>779</v>
      </c>
      <c r="AT178" s="68">
        <v>4</v>
      </c>
      <c r="AU178" s="72" t="s">
        <v>5708</v>
      </c>
      <c r="AV178" s="68" t="b">
        <v>0</v>
      </c>
      <c r="AW178" s="68" t="s">
        <v>876</v>
      </c>
      <c r="AX178" s="72" t="s">
        <v>6401</v>
      </c>
      <c r="AY178" s="68" t="s">
        <v>65</v>
      </c>
    </row>
    <row r="179" spans="1:51" x14ac:dyDescent="0.25">
      <c r="A179" s="66" t="s">
        <v>195</v>
      </c>
      <c r="B179" s="78"/>
      <c r="C179" s="78"/>
      <c r="D179" s="79"/>
      <c r="E179" s="90"/>
      <c r="F179" s="76" t="s">
        <v>823</v>
      </c>
      <c r="G179" s="91"/>
      <c r="H179" s="77"/>
      <c r="I179" s="82"/>
      <c r="J179" s="92"/>
      <c r="K179" s="77" t="s">
        <v>943</v>
      </c>
      <c r="L179" s="93"/>
      <c r="M179" s="87"/>
      <c r="N179" s="87"/>
      <c r="O179" s="88"/>
      <c r="P179" s="89"/>
      <c r="Q179" s="89"/>
      <c r="R179" s="75"/>
      <c r="S179" s="75"/>
      <c r="T179" s="75"/>
      <c r="U179" s="75"/>
      <c r="V179" s="52"/>
      <c r="W179" s="52"/>
      <c r="X179" s="52"/>
      <c r="Y179" s="52"/>
      <c r="Z179" s="51"/>
      <c r="AA179" s="83"/>
      <c r="AB179" s="83"/>
      <c r="AC179" s="84"/>
      <c r="AD179" s="68" t="s">
        <v>544</v>
      </c>
      <c r="AE179" s="68">
        <v>420</v>
      </c>
      <c r="AF179" s="68">
        <v>1350</v>
      </c>
      <c r="AG179" s="68">
        <v>5356</v>
      </c>
      <c r="AH179" s="68">
        <v>286</v>
      </c>
      <c r="AI179" s="68">
        <v>-28800</v>
      </c>
      <c r="AJ179" s="68" t="s">
        <v>604</v>
      </c>
      <c r="AK179" s="68" t="s">
        <v>658</v>
      </c>
      <c r="AL179" s="72" t="s">
        <v>698</v>
      </c>
      <c r="AM179" s="68" t="s">
        <v>731</v>
      </c>
      <c r="AN179" s="70">
        <v>40606.912199074075</v>
      </c>
      <c r="AO179" s="72" t="s">
        <v>741</v>
      </c>
      <c r="AP179" s="68" t="b">
        <v>0</v>
      </c>
      <c r="AQ179" s="68" t="b">
        <v>0</v>
      </c>
      <c r="AR179" s="68" t="b">
        <v>1</v>
      </c>
      <c r="AS179" s="68" t="s">
        <v>779</v>
      </c>
      <c r="AT179" s="68">
        <v>55</v>
      </c>
      <c r="AU179" s="72" t="s">
        <v>787</v>
      </c>
      <c r="AV179" s="68" t="b">
        <v>0</v>
      </c>
      <c r="AW179" s="68" t="s">
        <v>876</v>
      </c>
      <c r="AX179" s="72" t="s">
        <v>885</v>
      </c>
      <c r="AY179" s="68" t="s">
        <v>66</v>
      </c>
    </row>
    <row r="180" spans="1:51" x14ac:dyDescent="0.25">
      <c r="A180" s="66" t="s">
        <v>1128</v>
      </c>
      <c r="B180" s="78"/>
      <c r="C180" s="78"/>
      <c r="D180" s="79"/>
      <c r="E180" s="90"/>
      <c r="F180" s="76" t="s">
        <v>5970</v>
      </c>
      <c r="G180" s="91"/>
      <c r="H180" s="77"/>
      <c r="I180" s="82"/>
      <c r="J180" s="92"/>
      <c r="K180" s="77" t="s">
        <v>6840</v>
      </c>
      <c r="L180" s="93"/>
      <c r="M180" s="87"/>
      <c r="N180" s="87"/>
      <c r="O180" s="88"/>
      <c r="P180" s="89"/>
      <c r="Q180" s="89"/>
      <c r="R180" s="75"/>
      <c r="S180" s="75"/>
      <c r="T180" s="75"/>
      <c r="U180" s="75"/>
      <c r="V180" s="52"/>
      <c r="W180" s="52"/>
      <c r="X180" s="52"/>
      <c r="Y180" s="52"/>
      <c r="Z180" s="51"/>
      <c r="AA180" s="83"/>
      <c r="AB180" s="83"/>
      <c r="AC180" s="84"/>
      <c r="AD180" s="68" t="s">
        <v>4182</v>
      </c>
      <c r="AE180" s="68">
        <v>3620</v>
      </c>
      <c r="AF180" s="68">
        <v>549</v>
      </c>
      <c r="AG180" s="68">
        <v>1255</v>
      </c>
      <c r="AH180" s="68">
        <v>15</v>
      </c>
      <c r="AI180" s="68">
        <v>14400</v>
      </c>
      <c r="AJ180" s="68" t="s">
        <v>4588</v>
      </c>
      <c r="AK180" s="68" t="s">
        <v>4841</v>
      </c>
      <c r="AL180" s="72" t="s">
        <v>5139</v>
      </c>
      <c r="AM180" s="68" t="s">
        <v>5300</v>
      </c>
      <c r="AN180" s="70">
        <v>40842.563055555554</v>
      </c>
      <c r="AO180" s="72" t="s">
        <v>5433</v>
      </c>
      <c r="AP180" s="68" t="b">
        <v>0</v>
      </c>
      <c r="AQ180" s="68" t="b">
        <v>0</v>
      </c>
      <c r="AR180" s="68" t="b">
        <v>0</v>
      </c>
      <c r="AS180" s="68" t="s">
        <v>779</v>
      </c>
      <c r="AT180" s="68">
        <v>12</v>
      </c>
      <c r="AU180" s="72" t="s">
        <v>784</v>
      </c>
      <c r="AV180" s="68" t="b">
        <v>0</v>
      </c>
      <c r="AW180" s="68" t="s">
        <v>876</v>
      </c>
      <c r="AX180" s="72" t="s">
        <v>6402</v>
      </c>
      <c r="AY180" s="68" t="s">
        <v>66</v>
      </c>
    </row>
    <row r="181" spans="1:51" x14ac:dyDescent="0.25">
      <c r="A181" s="66" t="s">
        <v>1129</v>
      </c>
      <c r="B181" s="78"/>
      <c r="C181" s="78"/>
      <c r="D181" s="79"/>
      <c r="E181" s="90"/>
      <c r="F181" s="76" t="s">
        <v>5971</v>
      </c>
      <c r="G181" s="91"/>
      <c r="H181" s="77"/>
      <c r="I181" s="82"/>
      <c r="J181" s="92"/>
      <c r="K181" s="77" t="s">
        <v>6841</v>
      </c>
      <c r="L181" s="93"/>
      <c r="M181" s="87"/>
      <c r="N181" s="87"/>
      <c r="O181" s="88"/>
      <c r="P181" s="89"/>
      <c r="Q181" s="89"/>
      <c r="R181" s="75"/>
      <c r="S181" s="75"/>
      <c r="T181" s="75"/>
      <c r="U181" s="75"/>
      <c r="V181" s="52"/>
      <c r="W181" s="52"/>
      <c r="X181" s="52"/>
      <c r="Y181" s="52"/>
      <c r="Z181" s="51"/>
      <c r="AA181" s="83"/>
      <c r="AB181" s="83"/>
      <c r="AC181" s="84"/>
      <c r="AD181" s="68" t="s">
        <v>4183</v>
      </c>
      <c r="AE181" s="68">
        <v>676</v>
      </c>
      <c r="AF181" s="68">
        <v>147</v>
      </c>
      <c r="AG181" s="68">
        <v>5552</v>
      </c>
      <c r="AH181" s="68">
        <v>27</v>
      </c>
      <c r="AI181" s="68"/>
      <c r="AJ181" s="68" t="s">
        <v>4589</v>
      </c>
      <c r="AK181" s="68" t="s">
        <v>4850</v>
      </c>
      <c r="AL181" s="68"/>
      <c r="AM181" s="68"/>
      <c r="AN181" s="70">
        <v>40097.874826388892</v>
      </c>
      <c r="AO181" s="72" t="s">
        <v>5434</v>
      </c>
      <c r="AP181" s="68" t="b">
        <v>0</v>
      </c>
      <c r="AQ181" s="68" t="b">
        <v>0</v>
      </c>
      <c r="AR181" s="68" t="b">
        <v>0</v>
      </c>
      <c r="AS181" s="68" t="s">
        <v>779</v>
      </c>
      <c r="AT181" s="68">
        <v>5</v>
      </c>
      <c r="AU181" s="72" t="s">
        <v>808</v>
      </c>
      <c r="AV181" s="68" t="b">
        <v>0</v>
      </c>
      <c r="AW181" s="68" t="s">
        <v>876</v>
      </c>
      <c r="AX181" s="72" t="s">
        <v>6403</v>
      </c>
      <c r="AY181" s="68" t="s">
        <v>66</v>
      </c>
    </row>
    <row r="182" spans="1:51" x14ac:dyDescent="0.25">
      <c r="A182" s="66" t="s">
        <v>1130</v>
      </c>
      <c r="B182" s="78"/>
      <c r="C182" s="78"/>
      <c r="D182" s="79"/>
      <c r="E182" s="90"/>
      <c r="F182" s="76" t="s">
        <v>5972</v>
      </c>
      <c r="G182" s="91"/>
      <c r="H182" s="77"/>
      <c r="I182" s="82"/>
      <c r="J182" s="92"/>
      <c r="K182" s="77" t="s">
        <v>6842</v>
      </c>
      <c r="L182" s="93"/>
      <c r="M182" s="87"/>
      <c r="N182" s="87"/>
      <c r="O182" s="88"/>
      <c r="P182" s="89"/>
      <c r="Q182" s="89"/>
      <c r="R182" s="75"/>
      <c r="S182" s="75"/>
      <c r="T182" s="75"/>
      <c r="U182" s="75"/>
      <c r="V182" s="52"/>
      <c r="W182" s="52"/>
      <c r="X182" s="52"/>
      <c r="Y182" s="52"/>
      <c r="Z182" s="51"/>
      <c r="AA182" s="83"/>
      <c r="AB182" s="83"/>
      <c r="AC182" s="84"/>
      <c r="AD182" s="68" t="s">
        <v>4184</v>
      </c>
      <c r="AE182" s="68">
        <v>185</v>
      </c>
      <c r="AF182" s="68">
        <v>48</v>
      </c>
      <c r="AG182" s="68">
        <v>319</v>
      </c>
      <c r="AH182" s="68">
        <v>134</v>
      </c>
      <c r="AI182" s="68"/>
      <c r="AJ182" s="68" t="s">
        <v>4590</v>
      </c>
      <c r="AK182" s="68"/>
      <c r="AL182" s="68"/>
      <c r="AM182" s="68"/>
      <c r="AN182" s="70">
        <v>41431.833668981482</v>
      </c>
      <c r="AO182" s="72" t="s">
        <v>5435</v>
      </c>
      <c r="AP182" s="68" t="b">
        <v>1</v>
      </c>
      <c r="AQ182" s="68" t="b">
        <v>0</v>
      </c>
      <c r="AR182" s="68" t="b">
        <v>1</v>
      </c>
      <c r="AS182" s="68" t="s">
        <v>779</v>
      </c>
      <c r="AT182" s="68">
        <v>0</v>
      </c>
      <c r="AU182" s="72" t="s">
        <v>784</v>
      </c>
      <c r="AV182" s="68" t="b">
        <v>0</v>
      </c>
      <c r="AW182" s="68" t="s">
        <v>876</v>
      </c>
      <c r="AX182" s="72" t="s">
        <v>6404</v>
      </c>
      <c r="AY182" s="68" t="s">
        <v>66</v>
      </c>
    </row>
    <row r="183" spans="1:51" x14ac:dyDescent="0.25">
      <c r="A183" s="66" t="s">
        <v>1373</v>
      </c>
      <c r="B183" s="78"/>
      <c r="C183" s="78"/>
      <c r="D183" s="79"/>
      <c r="E183" s="90"/>
      <c r="F183" s="76" t="s">
        <v>5973</v>
      </c>
      <c r="G183" s="91"/>
      <c r="H183" s="77"/>
      <c r="I183" s="82"/>
      <c r="J183" s="92"/>
      <c r="K183" s="77" t="s">
        <v>6843</v>
      </c>
      <c r="L183" s="93"/>
      <c r="M183" s="87"/>
      <c r="N183" s="87"/>
      <c r="O183" s="88"/>
      <c r="P183" s="89"/>
      <c r="Q183" s="89"/>
      <c r="R183" s="75"/>
      <c r="S183" s="75"/>
      <c r="T183" s="75"/>
      <c r="U183" s="75"/>
      <c r="V183" s="52"/>
      <c r="W183" s="52"/>
      <c r="X183" s="52"/>
      <c r="Y183" s="52"/>
      <c r="Z183" s="51"/>
      <c r="AA183" s="83"/>
      <c r="AB183" s="83"/>
      <c r="AC183" s="84"/>
      <c r="AD183" s="68" t="s">
        <v>4185</v>
      </c>
      <c r="AE183" s="68">
        <v>259</v>
      </c>
      <c r="AF183" s="68">
        <v>3869</v>
      </c>
      <c r="AG183" s="68">
        <v>308</v>
      </c>
      <c r="AH183" s="68">
        <v>7</v>
      </c>
      <c r="AI183" s="68">
        <v>-21600</v>
      </c>
      <c r="AJ183" s="68" t="s">
        <v>4591</v>
      </c>
      <c r="AK183" s="68" t="s">
        <v>4916</v>
      </c>
      <c r="AL183" s="72" t="s">
        <v>5140</v>
      </c>
      <c r="AM183" s="68" t="s">
        <v>732</v>
      </c>
      <c r="AN183" s="70">
        <v>40548.841643518521</v>
      </c>
      <c r="AO183" s="68"/>
      <c r="AP183" s="68" t="b">
        <v>1</v>
      </c>
      <c r="AQ183" s="68" t="b">
        <v>0</v>
      </c>
      <c r="AR183" s="68" t="b">
        <v>1</v>
      </c>
      <c r="AS183" s="68" t="s">
        <v>779</v>
      </c>
      <c r="AT183" s="68">
        <v>132</v>
      </c>
      <c r="AU183" s="72" t="s">
        <v>784</v>
      </c>
      <c r="AV183" s="68" t="b">
        <v>0</v>
      </c>
      <c r="AW183" s="68" t="s">
        <v>876</v>
      </c>
      <c r="AX183" s="72" t="s">
        <v>6405</v>
      </c>
      <c r="AY183" s="68" t="s">
        <v>65</v>
      </c>
    </row>
    <row r="184" spans="1:51" x14ac:dyDescent="0.25">
      <c r="A184" s="66" t="s">
        <v>1131</v>
      </c>
      <c r="B184" s="78"/>
      <c r="C184" s="78"/>
      <c r="D184" s="79"/>
      <c r="E184" s="90"/>
      <c r="F184" s="76" t="s">
        <v>5974</v>
      </c>
      <c r="G184" s="91"/>
      <c r="H184" s="77"/>
      <c r="I184" s="82"/>
      <c r="J184" s="92"/>
      <c r="K184" s="77" t="s">
        <v>6844</v>
      </c>
      <c r="L184" s="93"/>
      <c r="M184" s="87"/>
      <c r="N184" s="87"/>
      <c r="O184" s="88"/>
      <c r="P184" s="89"/>
      <c r="Q184" s="89"/>
      <c r="R184" s="75"/>
      <c r="S184" s="75"/>
      <c r="T184" s="75"/>
      <c r="U184" s="75"/>
      <c r="V184" s="52"/>
      <c r="W184" s="52"/>
      <c r="X184" s="52"/>
      <c r="Y184" s="52"/>
      <c r="Z184" s="51"/>
      <c r="AA184" s="83"/>
      <c r="AB184" s="83"/>
      <c r="AC184" s="84"/>
      <c r="AD184" s="68" t="s">
        <v>4186</v>
      </c>
      <c r="AE184" s="68">
        <v>174</v>
      </c>
      <c r="AF184" s="68">
        <v>165</v>
      </c>
      <c r="AG184" s="68">
        <v>1639</v>
      </c>
      <c r="AH184" s="68">
        <v>6</v>
      </c>
      <c r="AI184" s="68"/>
      <c r="AJ184" s="68" t="s">
        <v>4592</v>
      </c>
      <c r="AK184" s="68" t="s">
        <v>4917</v>
      </c>
      <c r="AL184" s="72" t="s">
        <v>5141</v>
      </c>
      <c r="AM184" s="68"/>
      <c r="AN184" s="70">
        <v>42041.932199074072</v>
      </c>
      <c r="AO184" s="72" t="s">
        <v>5436</v>
      </c>
      <c r="AP184" s="68" t="b">
        <v>1</v>
      </c>
      <c r="AQ184" s="68" t="b">
        <v>0</v>
      </c>
      <c r="AR184" s="68" t="b">
        <v>0</v>
      </c>
      <c r="AS184" s="68" t="s">
        <v>779</v>
      </c>
      <c r="AT184" s="68">
        <v>4</v>
      </c>
      <c r="AU184" s="72" t="s">
        <v>784</v>
      </c>
      <c r="AV184" s="68" t="b">
        <v>0</v>
      </c>
      <c r="AW184" s="68" t="s">
        <v>876</v>
      </c>
      <c r="AX184" s="72" t="s">
        <v>6406</v>
      </c>
      <c r="AY184" s="68" t="s">
        <v>66</v>
      </c>
    </row>
    <row r="185" spans="1:51" x14ac:dyDescent="0.25">
      <c r="A185" s="66" t="s">
        <v>1132</v>
      </c>
      <c r="B185" s="78"/>
      <c r="C185" s="78"/>
      <c r="D185" s="79"/>
      <c r="E185" s="90"/>
      <c r="F185" s="76" t="s">
        <v>5975</v>
      </c>
      <c r="G185" s="91"/>
      <c r="H185" s="77"/>
      <c r="I185" s="82"/>
      <c r="J185" s="92"/>
      <c r="K185" s="77" t="s">
        <v>6845</v>
      </c>
      <c r="L185" s="93"/>
      <c r="M185" s="87"/>
      <c r="N185" s="87"/>
      <c r="O185" s="88"/>
      <c r="P185" s="89"/>
      <c r="Q185" s="89"/>
      <c r="R185" s="75"/>
      <c r="S185" s="75"/>
      <c r="T185" s="75"/>
      <c r="U185" s="75"/>
      <c r="V185" s="52"/>
      <c r="W185" s="52"/>
      <c r="X185" s="52"/>
      <c r="Y185" s="52"/>
      <c r="Z185" s="51"/>
      <c r="AA185" s="83"/>
      <c r="AB185" s="83"/>
      <c r="AC185" s="84"/>
      <c r="AD185" s="68" t="s">
        <v>4187</v>
      </c>
      <c r="AE185" s="68">
        <v>63</v>
      </c>
      <c r="AF185" s="68">
        <v>222</v>
      </c>
      <c r="AG185" s="68">
        <v>728</v>
      </c>
      <c r="AH185" s="68">
        <v>288</v>
      </c>
      <c r="AI185" s="68"/>
      <c r="AJ185" s="68" t="s">
        <v>4593</v>
      </c>
      <c r="AK185" s="68" t="s">
        <v>4918</v>
      </c>
      <c r="AL185" s="72" t="s">
        <v>5142</v>
      </c>
      <c r="AM185" s="68"/>
      <c r="AN185" s="70">
        <v>40238.143912037034</v>
      </c>
      <c r="AO185" s="72" t="s">
        <v>5437</v>
      </c>
      <c r="AP185" s="68" t="b">
        <v>0</v>
      </c>
      <c r="AQ185" s="68" t="b">
        <v>0</v>
      </c>
      <c r="AR185" s="68" t="b">
        <v>1</v>
      </c>
      <c r="AS185" s="68" t="s">
        <v>779</v>
      </c>
      <c r="AT185" s="68">
        <v>3</v>
      </c>
      <c r="AU185" s="72" t="s">
        <v>784</v>
      </c>
      <c r="AV185" s="68" t="b">
        <v>0</v>
      </c>
      <c r="AW185" s="68" t="s">
        <v>876</v>
      </c>
      <c r="AX185" s="72" t="s">
        <v>6407</v>
      </c>
      <c r="AY185" s="68" t="s">
        <v>66</v>
      </c>
    </row>
    <row r="186" spans="1:51" x14ac:dyDescent="0.25">
      <c r="A186" s="66" t="s">
        <v>1374</v>
      </c>
      <c r="B186" s="78"/>
      <c r="C186" s="78"/>
      <c r="D186" s="79"/>
      <c r="E186" s="90"/>
      <c r="F186" s="76" t="s">
        <v>5976</v>
      </c>
      <c r="G186" s="91"/>
      <c r="H186" s="77"/>
      <c r="I186" s="82"/>
      <c r="J186" s="92"/>
      <c r="K186" s="77" t="s">
        <v>6846</v>
      </c>
      <c r="L186" s="93"/>
      <c r="M186" s="87"/>
      <c r="N186" s="87"/>
      <c r="O186" s="88"/>
      <c r="P186" s="89"/>
      <c r="Q186" s="89"/>
      <c r="R186" s="75"/>
      <c r="S186" s="75"/>
      <c r="T186" s="75"/>
      <c r="U186" s="75"/>
      <c r="V186" s="52"/>
      <c r="W186" s="52"/>
      <c r="X186" s="52"/>
      <c r="Y186" s="52"/>
      <c r="Z186" s="51"/>
      <c r="AA186" s="83"/>
      <c r="AB186" s="83"/>
      <c r="AC186" s="84"/>
      <c r="AD186" s="68" t="s">
        <v>4188</v>
      </c>
      <c r="AE186" s="68">
        <v>106</v>
      </c>
      <c r="AF186" s="68">
        <v>780</v>
      </c>
      <c r="AG186" s="68">
        <v>5190</v>
      </c>
      <c r="AH186" s="68">
        <v>1623</v>
      </c>
      <c r="AI186" s="68">
        <v>-18000</v>
      </c>
      <c r="AJ186" s="68" t="s">
        <v>4594</v>
      </c>
      <c r="AK186" s="68"/>
      <c r="AL186" s="72" t="s">
        <v>5143</v>
      </c>
      <c r="AM186" s="68" t="s">
        <v>733</v>
      </c>
      <c r="AN186" s="70">
        <v>41140.833761574075</v>
      </c>
      <c r="AO186" s="72" t="s">
        <v>5438</v>
      </c>
      <c r="AP186" s="68" t="b">
        <v>0</v>
      </c>
      <c r="AQ186" s="68" t="b">
        <v>0</v>
      </c>
      <c r="AR186" s="68" t="b">
        <v>1</v>
      </c>
      <c r="AS186" s="68" t="s">
        <v>779</v>
      </c>
      <c r="AT186" s="68">
        <v>9</v>
      </c>
      <c r="AU186" s="72" t="s">
        <v>5709</v>
      </c>
      <c r="AV186" s="68" t="b">
        <v>0</v>
      </c>
      <c r="AW186" s="68" t="s">
        <v>876</v>
      </c>
      <c r="AX186" s="72" t="s">
        <v>6408</v>
      </c>
      <c r="AY186" s="68" t="s">
        <v>65</v>
      </c>
    </row>
    <row r="187" spans="1:51" x14ac:dyDescent="0.25">
      <c r="A187" s="66" t="s">
        <v>1133</v>
      </c>
      <c r="B187" s="78"/>
      <c r="C187" s="78"/>
      <c r="D187" s="79"/>
      <c r="E187" s="90"/>
      <c r="F187" s="76" t="s">
        <v>5977</v>
      </c>
      <c r="G187" s="91"/>
      <c r="H187" s="77"/>
      <c r="I187" s="82"/>
      <c r="J187" s="92"/>
      <c r="K187" s="77" t="s">
        <v>6847</v>
      </c>
      <c r="L187" s="93"/>
      <c r="M187" s="87"/>
      <c r="N187" s="87"/>
      <c r="O187" s="88"/>
      <c r="P187" s="89"/>
      <c r="Q187" s="89"/>
      <c r="R187" s="75"/>
      <c r="S187" s="75"/>
      <c r="T187" s="75"/>
      <c r="U187" s="75"/>
      <c r="V187" s="52"/>
      <c r="W187" s="52"/>
      <c r="X187" s="52"/>
      <c r="Y187" s="52"/>
      <c r="Z187" s="51"/>
      <c r="AA187" s="83"/>
      <c r="AB187" s="83"/>
      <c r="AC187" s="84"/>
      <c r="AD187" s="68" t="s">
        <v>4189</v>
      </c>
      <c r="AE187" s="68">
        <v>1115</v>
      </c>
      <c r="AF187" s="68">
        <v>549</v>
      </c>
      <c r="AG187" s="68">
        <v>10645</v>
      </c>
      <c r="AH187" s="68">
        <v>15596</v>
      </c>
      <c r="AI187" s="68">
        <v>-18000</v>
      </c>
      <c r="AJ187" s="68" t="s">
        <v>4595</v>
      </c>
      <c r="AK187" s="68"/>
      <c r="AL187" s="72" t="s">
        <v>5144</v>
      </c>
      <c r="AM187" s="68" t="s">
        <v>5299</v>
      </c>
      <c r="AN187" s="70">
        <v>40631.750625000001</v>
      </c>
      <c r="AO187" s="72" t="s">
        <v>5439</v>
      </c>
      <c r="AP187" s="68" t="b">
        <v>0</v>
      </c>
      <c r="AQ187" s="68" t="b">
        <v>0</v>
      </c>
      <c r="AR187" s="68" t="b">
        <v>1</v>
      </c>
      <c r="AS187" s="68" t="s">
        <v>779</v>
      </c>
      <c r="AT187" s="68">
        <v>6</v>
      </c>
      <c r="AU187" s="72" t="s">
        <v>5651</v>
      </c>
      <c r="AV187" s="68" t="b">
        <v>0</v>
      </c>
      <c r="AW187" s="68" t="s">
        <v>876</v>
      </c>
      <c r="AX187" s="72" t="s">
        <v>6409</v>
      </c>
      <c r="AY187" s="68" t="s">
        <v>66</v>
      </c>
    </row>
    <row r="188" spans="1:51" x14ac:dyDescent="0.25">
      <c r="A188" s="66" t="s">
        <v>1134</v>
      </c>
      <c r="B188" s="78"/>
      <c r="C188" s="78"/>
      <c r="D188" s="79"/>
      <c r="E188" s="90"/>
      <c r="F188" s="76" t="s">
        <v>5978</v>
      </c>
      <c r="G188" s="91"/>
      <c r="H188" s="77"/>
      <c r="I188" s="82"/>
      <c r="J188" s="92"/>
      <c r="K188" s="77" t="s">
        <v>6848</v>
      </c>
      <c r="L188" s="93"/>
      <c r="M188" s="87"/>
      <c r="N188" s="87"/>
      <c r="O188" s="88"/>
      <c r="P188" s="89"/>
      <c r="Q188" s="89"/>
      <c r="R188" s="75"/>
      <c r="S188" s="75"/>
      <c r="T188" s="75"/>
      <c r="U188" s="75"/>
      <c r="V188" s="52"/>
      <c r="W188" s="52"/>
      <c r="X188" s="52"/>
      <c r="Y188" s="52"/>
      <c r="Z188" s="51"/>
      <c r="AA188" s="83"/>
      <c r="AB188" s="83"/>
      <c r="AC188" s="84"/>
      <c r="AD188" s="68" t="s">
        <v>4190</v>
      </c>
      <c r="AE188" s="68">
        <v>985</v>
      </c>
      <c r="AF188" s="68">
        <v>326</v>
      </c>
      <c r="AG188" s="68">
        <v>63282</v>
      </c>
      <c r="AH188" s="68">
        <v>2</v>
      </c>
      <c r="AI188" s="68"/>
      <c r="AJ188" s="68" t="s">
        <v>4596</v>
      </c>
      <c r="AK188" s="68" t="s">
        <v>4823</v>
      </c>
      <c r="AL188" s="72" t="s">
        <v>5145</v>
      </c>
      <c r="AM188" s="68"/>
      <c r="AN188" s="70">
        <v>42133.699363425927</v>
      </c>
      <c r="AO188" s="72" t="s">
        <v>5440</v>
      </c>
      <c r="AP188" s="68" t="b">
        <v>0</v>
      </c>
      <c r="AQ188" s="68" t="b">
        <v>0</v>
      </c>
      <c r="AR188" s="68" t="b">
        <v>0</v>
      </c>
      <c r="AS188" s="68" t="s">
        <v>779</v>
      </c>
      <c r="AT188" s="68">
        <v>42</v>
      </c>
      <c r="AU188" s="72" t="s">
        <v>784</v>
      </c>
      <c r="AV188" s="68" t="b">
        <v>0</v>
      </c>
      <c r="AW188" s="68" t="s">
        <v>876</v>
      </c>
      <c r="AX188" s="72" t="s">
        <v>6410</v>
      </c>
      <c r="AY188" s="68" t="s">
        <v>66</v>
      </c>
    </row>
    <row r="189" spans="1:51" x14ac:dyDescent="0.25">
      <c r="A189" s="66" t="s">
        <v>1135</v>
      </c>
      <c r="B189" s="78"/>
      <c r="C189" s="78"/>
      <c r="D189" s="79"/>
      <c r="E189" s="90"/>
      <c r="F189" s="76" t="s">
        <v>5979</v>
      </c>
      <c r="G189" s="91"/>
      <c r="H189" s="77"/>
      <c r="I189" s="82"/>
      <c r="J189" s="92"/>
      <c r="K189" s="77" t="s">
        <v>6849</v>
      </c>
      <c r="L189" s="93"/>
      <c r="M189" s="87"/>
      <c r="N189" s="87"/>
      <c r="O189" s="88"/>
      <c r="P189" s="89"/>
      <c r="Q189" s="89"/>
      <c r="R189" s="75"/>
      <c r="S189" s="75"/>
      <c r="T189" s="75"/>
      <c r="U189" s="75"/>
      <c r="V189" s="52"/>
      <c r="W189" s="52"/>
      <c r="X189" s="52"/>
      <c r="Y189" s="52"/>
      <c r="Z189" s="51"/>
      <c r="AA189" s="83"/>
      <c r="AB189" s="83"/>
      <c r="AC189" s="84"/>
      <c r="AD189" s="68" t="s">
        <v>4191</v>
      </c>
      <c r="AE189" s="68">
        <v>117</v>
      </c>
      <c r="AF189" s="68">
        <v>343</v>
      </c>
      <c r="AG189" s="68">
        <v>27113</v>
      </c>
      <c r="AH189" s="68">
        <v>13697</v>
      </c>
      <c r="AI189" s="68"/>
      <c r="AJ189" s="68" t="s">
        <v>4597</v>
      </c>
      <c r="AK189" s="68" t="s">
        <v>4919</v>
      </c>
      <c r="AL189" s="72" t="s">
        <v>5146</v>
      </c>
      <c r="AM189" s="68"/>
      <c r="AN189" s="70">
        <v>40967.903657407405</v>
      </c>
      <c r="AO189" s="72" t="s">
        <v>5441</v>
      </c>
      <c r="AP189" s="68" t="b">
        <v>0</v>
      </c>
      <c r="AQ189" s="68" t="b">
        <v>0</v>
      </c>
      <c r="AR189" s="68" t="b">
        <v>1</v>
      </c>
      <c r="AS189" s="68" t="s">
        <v>779</v>
      </c>
      <c r="AT189" s="68">
        <v>32</v>
      </c>
      <c r="AU189" s="72" t="s">
        <v>5710</v>
      </c>
      <c r="AV189" s="68" t="b">
        <v>0</v>
      </c>
      <c r="AW189" s="68" t="s">
        <v>876</v>
      </c>
      <c r="AX189" s="72" t="s">
        <v>6411</v>
      </c>
      <c r="AY189" s="68" t="s">
        <v>66</v>
      </c>
    </row>
    <row r="190" spans="1:51" x14ac:dyDescent="0.25">
      <c r="A190" s="66" t="s">
        <v>1136</v>
      </c>
      <c r="B190" s="78"/>
      <c r="C190" s="78"/>
      <c r="D190" s="79"/>
      <c r="E190" s="90"/>
      <c r="F190" s="76" t="s">
        <v>5980</v>
      </c>
      <c r="G190" s="91"/>
      <c r="H190" s="77"/>
      <c r="I190" s="82"/>
      <c r="J190" s="92"/>
      <c r="K190" s="77" t="s">
        <v>6850</v>
      </c>
      <c r="L190" s="93"/>
      <c r="M190" s="87"/>
      <c r="N190" s="87"/>
      <c r="O190" s="88"/>
      <c r="P190" s="89"/>
      <c r="Q190" s="89"/>
      <c r="R190" s="75"/>
      <c r="S190" s="75"/>
      <c r="T190" s="75"/>
      <c r="U190" s="75"/>
      <c r="V190" s="52"/>
      <c r="W190" s="52"/>
      <c r="X190" s="52"/>
      <c r="Y190" s="52"/>
      <c r="Z190" s="51"/>
      <c r="AA190" s="83"/>
      <c r="AB190" s="83"/>
      <c r="AC190" s="84"/>
      <c r="AD190" s="68" t="s">
        <v>4192</v>
      </c>
      <c r="AE190" s="68">
        <v>4062</v>
      </c>
      <c r="AF190" s="68">
        <v>4082</v>
      </c>
      <c r="AG190" s="68">
        <v>46345</v>
      </c>
      <c r="AH190" s="68">
        <v>12717</v>
      </c>
      <c r="AI190" s="68">
        <v>-25200</v>
      </c>
      <c r="AJ190" s="68" t="s">
        <v>4598</v>
      </c>
      <c r="AK190" s="68" t="s">
        <v>4920</v>
      </c>
      <c r="AL190" s="72" t="s">
        <v>5147</v>
      </c>
      <c r="AM190" s="68" t="s">
        <v>660</v>
      </c>
      <c r="AN190" s="70">
        <v>41000.258750000001</v>
      </c>
      <c r="AO190" s="72" t="s">
        <v>5442</v>
      </c>
      <c r="AP190" s="68" t="b">
        <v>0</v>
      </c>
      <c r="AQ190" s="68" t="b">
        <v>0</v>
      </c>
      <c r="AR190" s="68" t="b">
        <v>0</v>
      </c>
      <c r="AS190" s="68" t="s">
        <v>779</v>
      </c>
      <c r="AT190" s="68">
        <v>120</v>
      </c>
      <c r="AU190" s="72" t="s">
        <v>5711</v>
      </c>
      <c r="AV190" s="68" t="b">
        <v>0</v>
      </c>
      <c r="AW190" s="68" t="s">
        <v>876</v>
      </c>
      <c r="AX190" s="72" t="s">
        <v>6412</v>
      </c>
      <c r="AY190" s="68" t="s">
        <v>66</v>
      </c>
    </row>
    <row r="191" spans="1:51" x14ac:dyDescent="0.25">
      <c r="A191" s="66" t="s">
        <v>196</v>
      </c>
      <c r="B191" s="78"/>
      <c r="C191" s="78"/>
      <c r="D191" s="79"/>
      <c r="E191" s="90"/>
      <c r="F191" s="76" t="s">
        <v>824</v>
      </c>
      <c r="G191" s="91"/>
      <c r="H191" s="77"/>
      <c r="I191" s="82"/>
      <c r="J191" s="92"/>
      <c r="K191" s="77" t="s">
        <v>944</v>
      </c>
      <c r="L191" s="93"/>
      <c r="M191" s="87"/>
      <c r="N191" s="87"/>
      <c r="O191" s="88"/>
      <c r="P191" s="89"/>
      <c r="Q191" s="89"/>
      <c r="R191" s="75"/>
      <c r="S191" s="75"/>
      <c r="T191" s="75"/>
      <c r="U191" s="75"/>
      <c r="V191" s="52"/>
      <c r="W191" s="52"/>
      <c r="X191" s="52"/>
      <c r="Y191" s="52"/>
      <c r="Z191" s="51"/>
      <c r="AA191" s="83"/>
      <c r="AB191" s="83"/>
      <c r="AC191" s="84"/>
      <c r="AD191" s="68" t="s">
        <v>545</v>
      </c>
      <c r="AE191" s="68">
        <v>1293</v>
      </c>
      <c r="AF191" s="68">
        <v>1296</v>
      </c>
      <c r="AG191" s="68">
        <v>71942</v>
      </c>
      <c r="AH191" s="68">
        <v>4704</v>
      </c>
      <c r="AI191" s="68">
        <v>-21600</v>
      </c>
      <c r="AJ191" s="68" t="s">
        <v>605</v>
      </c>
      <c r="AK191" s="68" t="s">
        <v>659</v>
      </c>
      <c r="AL191" s="72" t="s">
        <v>699</v>
      </c>
      <c r="AM191" s="68" t="s">
        <v>732</v>
      </c>
      <c r="AN191" s="70">
        <v>40185.243750000001</v>
      </c>
      <c r="AO191" s="72" t="s">
        <v>742</v>
      </c>
      <c r="AP191" s="68" t="b">
        <v>0</v>
      </c>
      <c r="AQ191" s="68" t="b">
        <v>0</v>
      </c>
      <c r="AR191" s="68" t="b">
        <v>1</v>
      </c>
      <c r="AS191" s="68" t="s">
        <v>779</v>
      </c>
      <c r="AT191" s="68">
        <v>124</v>
      </c>
      <c r="AU191" s="72" t="s">
        <v>788</v>
      </c>
      <c r="AV191" s="68" t="b">
        <v>0</v>
      </c>
      <c r="AW191" s="68" t="s">
        <v>876</v>
      </c>
      <c r="AX191" s="72" t="s">
        <v>886</v>
      </c>
      <c r="AY191" s="68" t="s">
        <v>66</v>
      </c>
    </row>
    <row r="192" spans="1:51" x14ac:dyDescent="0.25">
      <c r="A192" s="66" t="s">
        <v>1137</v>
      </c>
      <c r="B192" s="78"/>
      <c r="C192" s="78"/>
      <c r="D192" s="79"/>
      <c r="E192" s="90"/>
      <c r="F192" s="76" t="s">
        <v>5981</v>
      </c>
      <c r="G192" s="91"/>
      <c r="H192" s="77"/>
      <c r="I192" s="82"/>
      <c r="J192" s="92"/>
      <c r="K192" s="77" t="s">
        <v>6851</v>
      </c>
      <c r="L192" s="93"/>
      <c r="M192" s="87"/>
      <c r="N192" s="87"/>
      <c r="O192" s="88"/>
      <c r="P192" s="89"/>
      <c r="Q192" s="89"/>
      <c r="R192" s="75"/>
      <c r="S192" s="75"/>
      <c r="T192" s="75"/>
      <c r="U192" s="75"/>
      <c r="V192" s="52"/>
      <c r="W192" s="52"/>
      <c r="X192" s="52"/>
      <c r="Y192" s="52"/>
      <c r="Z192" s="51"/>
      <c r="AA192" s="83"/>
      <c r="AB192" s="83"/>
      <c r="AC192" s="84"/>
      <c r="AD192" s="68" t="s">
        <v>4193</v>
      </c>
      <c r="AE192" s="68">
        <v>465</v>
      </c>
      <c r="AF192" s="68">
        <v>42</v>
      </c>
      <c r="AG192" s="68">
        <v>3042</v>
      </c>
      <c r="AH192" s="68">
        <v>0</v>
      </c>
      <c r="AI192" s="68"/>
      <c r="AJ192" s="68" t="s">
        <v>4599</v>
      </c>
      <c r="AK192" s="68"/>
      <c r="AL192" s="68"/>
      <c r="AM192" s="68"/>
      <c r="AN192" s="70">
        <v>41481.361574074072</v>
      </c>
      <c r="AO192" s="68"/>
      <c r="AP192" s="68" t="b">
        <v>1</v>
      </c>
      <c r="AQ192" s="68" t="b">
        <v>0</v>
      </c>
      <c r="AR192" s="68" t="b">
        <v>0</v>
      </c>
      <c r="AS192" s="68" t="s">
        <v>779</v>
      </c>
      <c r="AT192" s="68">
        <v>6</v>
      </c>
      <c r="AU192" s="72" t="s">
        <v>784</v>
      </c>
      <c r="AV192" s="68" t="b">
        <v>0</v>
      </c>
      <c r="AW192" s="68" t="s">
        <v>876</v>
      </c>
      <c r="AX192" s="72" t="s">
        <v>6413</v>
      </c>
      <c r="AY192" s="68" t="s">
        <v>66</v>
      </c>
    </row>
    <row r="193" spans="1:51" x14ac:dyDescent="0.25">
      <c r="A193" s="66" t="s">
        <v>1138</v>
      </c>
      <c r="B193" s="78"/>
      <c r="C193" s="78"/>
      <c r="D193" s="79"/>
      <c r="E193" s="90"/>
      <c r="F193" s="76" t="s">
        <v>858</v>
      </c>
      <c r="G193" s="91"/>
      <c r="H193" s="77"/>
      <c r="I193" s="82"/>
      <c r="J193" s="92"/>
      <c r="K193" s="77" t="s">
        <v>6852</v>
      </c>
      <c r="L193" s="93"/>
      <c r="M193" s="87"/>
      <c r="N193" s="87"/>
      <c r="O193" s="88"/>
      <c r="P193" s="89"/>
      <c r="Q193" s="89"/>
      <c r="R193" s="75"/>
      <c r="S193" s="75"/>
      <c r="T193" s="75"/>
      <c r="U193" s="75"/>
      <c r="V193" s="52"/>
      <c r="W193" s="52"/>
      <c r="X193" s="52"/>
      <c r="Y193" s="52"/>
      <c r="Z193" s="51"/>
      <c r="AA193" s="83"/>
      <c r="AB193" s="83"/>
      <c r="AC193" s="84"/>
      <c r="AD193" s="68" t="s">
        <v>4194</v>
      </c>
      <c r="AE193" s="68">
        <v>0</v>
      </c>
      <c r="AF193" s="68">
        <v>13</v>
      </c>
      <c r="AG193" s="68">
        <v>3432</v>
      </c>
      <c r="AH193" s="68">
        <v>0</v>
      </c>
      <c r="AI193" s="68"/>
      <c r="AJ193" s="68"/>
      <c r="AK193" s="68"/>
      <c r="AL193" s="68"/>
      <c r="AM193" s="68"/>
      <c r="AN193" s="70">
        <v>41481.357835648145</v>
      </c>
      <c r="AO193" s="68"/>
      <c r="AP193" s="68" t="b">
        <v>1</v>
      </c>
      <c r="AQ193" s="68" t="b">
        <v>1</v>
      </c>
      <c r="AR193" s="68" t="b">
        <v>0</v>
      </c>
      <c r="AS193" s="68" t="s">
        <v>779</v>
      </c>
      <c r="AT193" s="68">
        <v>9</v>
      </c>
      <c r="AU193" s="72" t="s">
        <v>784</v>
      </c>
      <c r="AV193" s="68" t="b">
        <v>0</v>
      </c>
      <c r="AW193" s="68" t="s">
        <v>876</v>
      </c>
      <c r="AX193" s="72" t="s">
        <v>6414</v>
      </c>
      <c r="AY193" s="68" t="s">
        <v>66</v>
      </c>
    </row>
    <row r="194" spans="1:51" x14ac:dyDescent="0.25">
      <c r="A194" s="66" t="s">
        <v>1140</v>
      </c>
      <c r="B194" s="78"/>
      <c r="C194" s="78"/>
      <c r="D194" s="79"/>
      <c r="E194" s="90"/>
      <c r="F194" s="76" t="s">
        <v>5982</v>
      </c>
      <c r="G194" s="91"/>
      <c r="H194" s="77"/>
      <c r="I194" s="82"/>
      <c r="J194" s="92"/>
      <c r="K194" s="77" t="s">
        <v>6853</v>
      </c>
      <c r="L194" s="93"/>
      <c r="M194" s="87"/>
      <c r="N194" s="87"/>
      <c r="O194" s="88"/>
      <c r="P194" s="89"/>
      <c r="Q194" s="89"/>
      <c r="R194" s="75"/>
      <c r="S194" s="75"/>
      <c r="T194" s="75"/>
      <c r="U194" s="75"/>
      <c r="V194" s="52"/>
      <c r="W194" s="52"/>
      <c r="X194" s="52"/>
      <c r="Y194" s="52"/>
      <c r="Z194" s="51"/>
      <c r="AA194" s="83"/>
      <c r="AB194" s="83"/>
      <c r="AC194" s="84"/>
      <c r="AD194" s="68" t="s">
        <v>4195</v>
      </c>
      <c r="AE194" s="68">
        <v>1066</v>
      </c>
      <c r="AF194" s="68">
        <v>691</v>
      </c>
      <c r="AG194" s="68">
        <v>7878</v>
      </c>
      <c r="AH194" s="68">
        <v>1842</v>
      </c>
      <c r="AI194" s="68">
        <v>-25200</v>
      </c>
      <c r="AJ194" s="68" t="s">
        <v>4600</v>
      </c>
      <c r="AK194" s="68" t="s">
        <v>4828</v>
      </c>
      <c r="AL194" s="68"/>
      <c r="AM194" s="68" t="s">
        <v>734</v>
      </c>
      <c r="AN194" s="70">
        <v>39800.213391203702</v>
      </c>
      <c r="AO194" s="72" t="s">
        <v>5443</v>
      </c>
      <c r="AP194" s="68" t="b">
        <v>0</v>
      </c>
      <c r="AQ194" s="68" t="b">
        <v>0</v>
      </c>
      <c r="AR194" s="68" t="b">
        <v>1</v>
      </c>
      <c r="AS194" s="68" t="s">
        <v>779</v>
      </c>
      <c r="AT194" s="68">
        <v>67</v>
      </c>
      <c r="AU194" s="72" t="s">
        <v>5703</v>
      </c>
      <c r="AV194" s="68" t="b">
        <v>0</v>
      </c>
      <c r="AW194" s="68" t="s">
        <v>876</v>
      </c>
      <c r="AX194" s="72" t="s">
        <v>6415</v>
      </c>
      <c r="AY194" s="68" t="s">
        <v>66</v>
      </c>
    </row>
    <row r="195" spans="1:51" x14ac:dyDescent="0.25">
      <c r="A195" s="66" t="s">
        <v>1141</v>
      </c>
      <c r="B195" s="78"/>
      <c r="C195" s="78"/>
      <c r="D195" s="79"/>
      <c r="E195" s="90"/>
      <c r="F195" s="76" t="s">
        <v>5983</v>
      </c>
      <c r="G195" s="91"/>
      <c r="H195" s="77"/>
      <c r="I195" s="82"/>
      <c r="J195" s="92"/>
      <c r="K195" s="77" t="s">
        <v>6854</v>
      </c>
      <c r="L195" s="93"/>
      <c r="M195" s="87"/>
      <c r="N195" s="87"/>
      <c r="O195" s="88"/>
      <c r="P195" s="89"/>
      <c r="Q195" s="89"/>
      <c r="R195" s="75"/>
      <c r="S195" s="75"/>
      <c r="T195" s="75"/>
      <c r="U195" s="75"/>
      <c r="V195" s="52"/>
      <c r="W195" s="52"/>
      <c r="X195" s="52"/>
      <c r="Y195" s="52"/>
      <c r="Z195" s="51"/>
      <c r="AA195" s="83"/>
      <c r="AB195" s="83"/>
      <c r="AC195" s="84"/>
      <c r="AD195" s="68" t="s">
        <v>4196</v>
      </c>
      <c r="AE195" s="68">
        <v>402</v>
      </c>
      <c r="AF195" s="68">
        <v>460</v>
      </c>
      <c r="AG195" s="68">
        <v>5153</v>
      </c>
      <c r="AH195" s="68">
        <v>169</v>
      </c>
      <c r="AI195" s="68">
        <v>-21600</v>
      </c>
      <c r="AJ195" s="68" t="s">
        <v>4601</v>
      </c>
      <c r="AK195" s="68" t="s">
        <v>4921</v>
      </c>
      <c r="AL195" s="68"/>
      <c r="AM195" s="68" t="s">
        <v>5301</v>
      </c>
      <c r="AN195" s="70">
        <v>40576.997187499997</v>
      </c>
      <c r="AO195" s="72" t="s">
        <v>5444</v>
      </c>
      <c r="AP195" s="68" t="b">
        <v>0</v>
      </c>
      <c r="AQ195" s="68" t="b">
        <v>0</v>
      </c>
      <c r="AR195" s="68" t="b">
        <v>1</v>
      </c>
      <c r="AS195" s="68" t="s">
        <v>779</v>
      </c>
      <c r="AT195" s="68">
        <v>0</v>
      </c>
      <c r="AU195" s="72" t="s">
        <v>5712</v>
      </c>
      <c r="AV195" s="68" t="b">
        <v>0</v>
      </c>
      <c r="AW195" s="68" t="s">
        <v>876</v>
      </c>
      <c r="AX195" s="72" t="s">
        <v>6416</v>
      </c>
      <c r="AY195" s="68" t="s">
        <v>66</v>
      </c>
    </row>
    <row r="196" spans="1:51" x14ac:dyDescent="0.25">
      <c r="A196" s="66" t="s">
        <v>1142</v>
      </c>
      <c r="B196" s="78"/>
      <c r="C196" s="78"/>
      <c r="D196" s="79"/>
      <c r="E196" s="90"/>
      <c r="F196" s="76" t="s">
        <v>5984</v>
      </c>
      <c r="G196" s="91"/>
      <c r="H196" s="77"/>
      <c r="I196" s="82"/>
      <c r="J196" s="92"/>
      <c r="K196" s="77" t="s">
        <v>6855</v>
      </c>
      <c r="L196" s="93"/>
      <c r="M196" s="87"/>
      <c r="N196" s="87"/>
      <c r="O196" s="88"/>
      <c r="P196" s="89"/>
      <c r="Q196" s="89"/>
      <c r="R196" s="75"/>
      <c r="S196" s="75"/>
      <c r="T196" s="75"/>
      <c r="U196" s="75"/>
      <c r="V196" s="52"/>
      <c r="W196" s="52"/>
      <c r="X196" s="52"/>
      <c r="Y196" s="52"/>
      <c r="Z196" s="51"/>
      <c r="AA196" s="83"/>
      <c r="AB196" s="83"/>
      <c r="AC196" s="84"/>
      <c r="AD196" s="68" t="s">
        <v>4197</v>
      </c>
      <c r="AE196" s="68">
        <v>236</v>
      </c>
      <c r="AF196" s="68">
        <v>663</v>
      </c>
      <c r="AG196" s="68">
        <v>13051</v>
      </c>
      <c r="AH196" s="68">
        <v>4682</v>
      </c>
      <c r="AI196" s="68">
        <v>-18000</v>
      </c>
      <c r="AJ196" s="68" t="s">
        <v>4602</v>
      </c>
      <c r="AK196" s="68" t="s">
        <v>4922</v>
      </c>
      <c r="AL196" s="68"/>
      <c r="AM196" s="68" t="s">
        <v>733</v>
      </c>
      <c r="AN196" s="70">
        <v>40754.157476851855</v>
      </c>
      <c r="AO196" s="72" t="s">
        <v>5445</v>
      </c>
      <c r="AP196" s="68" t="b">
        <v>0</v>
      </c>
      <c r="AQ196" s="68" t="b">
        <v>0</v>
      </c>
      <c r="AR196" s="68" t="b">
        <v>1</v>
      </c>
      <c r="AS196" s="68" t="s">
        <v>779</v>
      </c>
      <c r="AT196" s="68">
        <v>0</v>
      </c>
      <c r="AU196" s="72" t="s">
        <v>784</v>
      </c>
      <c r="AV196" s="68" t="b">
        <v>0</v>
      </c>
      <c r="AW196" s="68" t="s">
        <v>876</v>
      </c>
      <c r="AX196" s="72" t="s">
        <v>6417</v>
      </c>
      <c r="AY196" s="68" t="s">
        <v>66</v>
      </c>
    </row>
    <row r="197" spans="1:51" x14ac:dyDescent="0.25">
      <c r="A197" s="66" t="s">
        <v>1143</v>
      </c>
      <c r="B197" s="78"/>
      <c r="C197" s="78"/>
      <c r="D197" s="79"/>
      <c r="E197" s="90"/>
      <c r="F197" s="76" t="s">
        <v>5985</v>
      </c>
      <c r="G197" s="91"/>
      <c r="H197" s="77"/>
      <c r="I197" s="82"/>
      <c r="J197" s="92"/>
      <c r="K197" s="77" t="s">
        <v>6856</v>
      </c>
      <c r="L197" s="93"/>
      <c r="M197" s="87"/>
      <c r="N197" s="87"/>
      <c r="O197" s="88"/>
      <c r="P197" s="89"/>
      <c r="Q197" s="89"/>
      <c r="R197" s="75"/>
      <c r="S197" s="75"/>
      <c r="T197" s="75"/>
      <c r="U197" s="75"/>
      <c r="V197" s="52"/>
      <c r="W197" s="52"/>
      <c r="X197" s="52"/>
      <c r="Y197" s="52"/>
      <c r="Z197" s="51"/>
      <c r="AA197" s="83"/>
      <c r="AB197" s="83"/>
      <c r="AC197" s="84"/>
      <c r="AD197" s="68" t="s">
        <v>4198</v>
      </c>
      <c r="AE197" s="68">
        <v>153</v>
      </c>
      <c r="AF197" s="68">
        <v>77</v>
      </c>
      <c r="AG197" s="68">
        <v>367</v>
      </c>
      <c r="AH197" s="68">
        <v>267</v>
      </c>
      <c r="AI197" s="68"/>
      <c r="AJ197" s="68"/>
      <c r="AK197" s="68"/>
      <c r="AL197" s="68"/>
      <c r="AM197" s="68"/>
      <c r="AN197" s="70">
        <v>41215.105011574073</v>
      </c>
      <c r="AO197" s="72" t="s">
        <v>5446</v>
      </c>
      <c r="AP197" s="68" t="b">
        <v>1</v>
      </c>
      <c r="AQ197" s="68" t="b">
        <v>0</v>
      </c>
      <c r="AR197" s="68" t="b">
        <v>1</v>
      </c>
      <c r="AS197" s="68" t="s">
        <v>779</v>
      </c>
      <c r="AT197" s="68">
        <v>0</v>
      </c>
      <c r="AU197" s="72" t="s">
        <v>784</v>
      </c>
      <c r="AV197" s="68" t="b">
        <v>0</v>
      </c>
      <c r="AW197" s="68" t="s">
        <v>876</v>
      </c>
      <c r="AX197" s="72" t="s">
        <v>6418</v>
      </c>
      <c r="AY197" s="68" t="s">
        <v>66</v>
      </c>
    </row>
    <row r="198" spans="1:51" x14ac:dyDescent="0.25">
      <c r="A198" s="66" t="s">
        <v>1144</v>
      </c>
      <c r="B198" s="78"/>
      <c r="C198" s="78"/>
      <c r="D198" s="79"/>
      <c r="E198" s="90"/>
      <c r="F198" s="76" t="s">
        <v>5986</v>
      </c>
      <c r="G198" s="91"/>
      <c r="H198" s="77"/>
      <c r="I198" s="82"/>
      <c r="J198" s="92"/>
      <c r="K198" s="77" t="s">
        <v>6857</v>
      </c>
      <c r="L198" s="93"/>
      <c r="M198" s="87"/>
      <c r="N198" s="87"/>
      <c r="O198" s="88"/>
      <c r="P198" s="89"/>
      <c r="Q198" s="89"/>
      <c r="R198" s="75"/>
      <c r="S198" s="75"/>
      <c r="T198" s="75"/>
      <c r="U198" s="75"/>
      <c r="V198" s="52"/>
      <c r="W198" s="52"/>
      <c r="X198" s="52"/>
      <c r="Y198" s="52"/>
      <c r="Z198" s="51"/>
      <c r="AA198" s="83"/>
      <c r="AB198" s="83"/>
      <c r="AC198" s="84"/>
      <c r="AD198" s="68" t="s">
        <v>4199</v>
      </c>
      <c r="AE198" s="68">
        <v>222</v>
      </c>
      <c r="AF198" s="68">
        <v>129</v>
      </c>
      <c r="AG198" s="68">
        <v>2071</v>
      </c>
      <c r="AH198" s="68">
        <v>114</v>
      </c>
      <c r="AI198" s="68"/>
      <c r="AJ198" s="68"/>
      <c r="AK198" s="68"/>
      <c r="AL198" s="68"/>
      <c r="AM198" s="68"/>
      <c r="AN198" s="70">
        <v>42011.076990740738</v>
      </c>
      <c r="AO198" s="72" t="s">
        <v>5447</v>
      </c>
      <c r="AP198" s="68" t="b">
        <v>1</v>
      </c>
      <c r="AQ198" s="68" t="b">
        <v>0</v>
      </c>
      <c r="AR198" s="68" t="b">
        <v>0</v>
      </c>
      <c r="AS198" s="68" t="s">
        <v>779</v>
      </c>
      <c r="AT198" s="68">
        <v>10</v>
      </c>
      <c r="AU198" s="72" t="s">
        <v>784</v>
      </c>
      <c r="AV198" s="68" t="b">
        <v>0</v>
      </c>
      <c r="AW198" s="68" t="s">
        <v>876</v>
      </c>
      <c r="AX198" s="72" t="s">
        <v>6419</v>
      </c>
      <c r="AY198" s="68" t="s">
        <v>66</v>
      </c>
    </row>
    <row r="199" spans="1:51" x14ac:dyDescent="0.25">
      <c r="A199" s="66" t="s">
        <v>1145</v>
      </c>
      <c r="B199" s="78"/>
      <c r="C199" s="78"/>
      <c r="D199" s="79"/>
      <c r="E199" s="90"/>
      <c r="F199" s="76" t="s">
        <v>5987</v>
      </c>
      <c r="G199" s="91"/>
      <c r="H199" s="77"/>
      <c r="I199" s="82"/>
      <c r="J199" s="92"/>
      <c r="K199" s="77" t="s">
        <v>6858</v>
      </c>
      <c r="L199" s="93"/>
      <c r="M199" s="87"/>
      <c r="N199" s="87"/>
      <c r="O199" s="88"/>
      <c r="P199" s="89"/>
      <c r="Q199" s="89"/>
      <c r="R199" s="75"/>
      <c r="S199" s="75"/>
      <c r="T199" s="75"/>
      <c r="U199" s="75"/>
      <c r="V199" s="52"/>
      <c r="W199" s="52"/>
      <c r="X199" s="52"/>
      <c r="Y199" s="52"/>
      <c r="Z199" s="51"/>
      <c r="AA199" s="83"/>
      <c r="AB199" s="83"/>
      <c r="AC199" s="84"/>
      <c r="AD199" s="68" t="s">
        <v>4200</v>
      </c>
      <c r="AE199" s="68">
        <v>200</v>
      </c>
      <c r="AF199" s="68">
        <v>46</v>
      </c>
      <c r="AG199" s="68">
        <v>73</v>
      </c>
      <c r="AH199" s="68">
        <v>297</v>
      </c>
      <c r="AI199" s="68"/>
      <c r="AJ199" s="68" t="s">
        <v>4603</v>
      </c>
      <c r="AK199" s="68" t="s">
        <v>4923</v>
      </c>
      <c r="AL199" s="68"/>
      <c r="AM199" s="68"/>
      <c r="AN199" s="70">
        <v>41432.691168981481</v>
      </c>
      <c r="AO199" s="68"/>
      <c r="AP199" s="68" t="b">
        <v>0</v>
      </c>
      <c r="AQ199" s="68" t="b">
        <v>0</v>
      </c>
      <c r="AR199" s="68" t="b">
        <v>0</v>
      </c>
      <c r="AS199" s="68" t="s">
        <v>779</v>
      </c>
      <c r="AT199" s="68">
        <v>0</v>
      </c>
      <c r="AU199" s="72" t="s">
        <v>784</v>
      </c>
      <c r="AV199" s="68" t="b">
        <v>0</v>
      </c>
      <c r="AW199" s="68" t="s">
        <v>876</v>
      </c>
      <c r="AX199" s="72" t="s">
        <v>6420</v>
      </c>
      <c r="AY199" s="68" t="s">
        <v>66</v>
      </c>
    </row>
    <row r="200" spans="1:51" x14ac:dyDescent="0.25">
      <c r="A200" s="66" t="s">
        <v>198</v>
      </c>
      <c r="B200" s="78"/>
      <c r="C200" s="78"/>
      <c r="D200" s="79"/>
      <c r="E200" s="90"/>
      <c r="F200" s="76" t="s">
        <v>827</v>
      </c>
      <c r="G200" s="91"/>
      <c r="H200" s="77"/>
      <c r="I200" s="82"/>
      <c r="J200" s="92"/>
      <c r="K200" s="77" t="s">
        <v>946</v>
      </c>
      <c r="L200" s="93"/>
      <c r="M200" s="87"/>
      <c r="N200" s="87"/>
      <c r="O200" s="88"/>
      <c r="P200" s="89"/>
      <c r="Q200" s="89"/>
      <c r="R200" s="75"/>
      <c r="S200" s="75"/>
      <c r="T200" s="75"/>
      <c r="U200" s="75"/>
      <c r="V200" s="52"/>
      <c r="W200" s="52"/>
      <c r="X200" s="52"/>
      <c r="Y200" s="52"/>
      <c r="Z200" s="51"/>
      <c r="AA200" s="83"/>
      <c r="AB200" s="83"/>
      <c r="AC200" s="84"/>
      <c r="AD200" s="68" t="s">
        <v>548</v>
      </c>
      <c r="AE200" s="68">
        <v>1743</v>
      </c>
      <c r="AF200" s="68">
        <v>615</v>
      </c>
      <c r="AG200" s="68">
        <v>43525</v>
      </c>
      <c r="AH200" s="68">
        <v>3733</v>
      </c>
      <c r="AI200" s="68">
        <v>-28800</v>
      </c>
      <c r="AJ200" s="68" t="s">
        <v>608</v>
      </c>
      <c r="AK200" s="68" t="s">
        <v>662</v>
      </c>
      <c r="AL200" s="68"/>
      <c r="AM200" s="68" t="s">
        <v>731</v>
      </c>
      <c r="AN200" s="70">
        <v>39843.938518518517</v>
      </c>
      <c r="AO200" s="68"/>
      <c r="AP200" s="68" t="b">
        <v>0</v>
      </c>
      <c r="AQ200" s="68" t="b">
        <v>0</v>
      </c>
      <c r="AR200" s="68" t="b">
        <v>1</v>
      </c>
      <c r="AS200" s="68" t="s">
        <v>779</v>
      </c>
      <c r="AT200" s="68">
        <v>33</v>
      </c>
      <c r="AU200" s="72" t="s">
        <v>791</v>
      </c>
      <c r="AV200" s="68" t="b">
        <v>0</v>
      </c>
      <c r="AW200" s="68" t="s">
        <v>876</v>
      </c>
      <c r="AX200" s="72" t="s">
        <v>889</v>
      </c>
      <c r="AY200" s="68" t="s">
        <v>66</v>
      </c>
    </row>
    <row r="201" spans="1:51" x14ac:dyDescent="0.25">
      <c r="A201" s="66" t="s">
        <v>1146</v>
      </c>
      <c r="B201" s="78"/>
      <c r="C201" s="78"/>
      <c r="D201" s="79"/>
      <c r="E201" s="90"/>
      <c r="F201" s="76" t="s">
        <v>5988</v>
      </c>
      <c r="G201" s="91"/>
      <c r="H201" s="77"/>
      <c r="I201" s="82"/>
      <c r="J201" s="92"/>
      <c r="K201" s="77" t="s">
        <v>6859</v>
      </c>
      <c r="L201" s="93"/>
      <c r="M201" s="87"/>
      <c r="N201" s="87"/>
      <c r="O201" s="88"/>
      <c r="P201" s="89"/>
      <c r="Q201" s="89"/>
      <c r="R201" s="75"/>
      <c r="S201" s="75"/>
      <c r="T201" s="75"/>
      <c r="U201" s="75"/>
      <c r="V201" s="52"/>
      <c r="W201" s="52"/>
      <c r="X201" s="52"/>
      <c r="Y201" s="52"/>
      <c r="Z201" s="51"/>
      <c r="AA201" s="83"/>
      <c r="AB201" s="83"/>
      <c r="AC201" s="84"/>
      <c r="AD201" s="68" t="s">
        <v>4201</v>
      </c>
      <c r="AE201" s="68">
        <v>32</v>
      </c>
      <c r="AF201" s="68">
        <v>11</v>
      </c>
      <c r="AG201" s="68">
        <v>32</v>
      </c>
      <c r="AH201" s="68">
        <v>42</v>
      </c>
      <c r="AI201" s="68"/>
      <c r="AJ201" s="68" t="s">
        <v>4604</v>
      </c>
      <c r="AK201" s="68" t="s">
        <v>4924</v>
      </c>
      <c r="AL201" s="68"/>
      <c r="AM201" s="68"/>
      <c r="AN201" s="70">
        <v>42375.83085648148</v>
      </c>
      <c r="AO201" s="72" t="s">
        <v>5448</v>
      </c>
      <c r="AP201" s="68" t="b">
        <v>1</v>
      </c>
      <c r="AQ201" s="68" t="b">
        <v>0</v>
      </c>
      <c r="AR201" s="68" t="b">
        <v>0</v>
      </c>
      <c r="AS201" s="68" t="s">
        <v>5642</v>
      </c>
      <c r="AT201" s="68">
        <v>0</v>
      </c>
      <c r="AU201" s="68"/>
      <c r="AV201" s="68" t="b">
        <v>0</v>
      </c>
      <c r="AW201" s="68" t="s">
        <v>876</v>
      </c>
      <c r="AX201" s="72" t="s">
        <v>6421</v>
      </c>
      <c r="AY201" s="68" t="s">
        <v>66</v>
      </c>
    </row>
    <row r="202" spans="1:51" x14ac:dyDescent="0.25">
      <c r="A202" s="66" t="s">
        <v>1147</v>
      </c>
      <c r="B202" s="78"/>
      <c r="C202" s="78"/>
      <c r="D202" s="79"/>
      <c r="E202" s="90"/>
      <c r="F202" s="76" t="s">
        <v>5989</v>
      </c>
      <c r="G202" s="91"/>
      <c r="H202" s="77"/>
      <c r="I202" s="82"/>
      <c r="J202" s="92"/>
      <c r="K202" s="77" t="s">
        <v>6860</v>
      </c>
      <c r="L202" s="93"/>
      <c r="M202" s="87"/>
      <c r="N202" s="87"/>
      <c r="O202" s="88"/>
      <c r="P202" s="89"/>
      <c r="Q202" s="89"/>
      <c r="R202" s="75"/>
      <c r="S202" s="75"/>
      <c r="T202" s="75"/>
      <c r="U202" s="75"/>
      <c r="V202" s="52"/>
      <c r="W202" s="52"/>
      <c r="X202" s="52"/>
      <c r="Y202" s="52"/>
      <c r="Z202" s="51"/>
      <c r="AA202" s="83"/>
      <c r="AB202" s="83"/>
      <c r="AC202" s="84"/>
      <c r="AD202" s="68" t="s">
        <v>4202</v>
      </c>
      <c r="AE202" s="68">
        <v>131</v>
      </c>
      <c r="AF202" s="68">
        <v>320</v>
      </c>
      <c r="AG202" s="68">
        <v>13933</v>
      </c>
      <c r="AH202" s="68">
        <v>15612</v>
      </c>
      <c r="AI202" s="68">
        <v>-18000</v>
      </c>
      <c r="AJ202" s="68" t="s">
        <v>4605</v>
      </c>
      <c r="AK202" s="68"/>
      <c r="AL202" s="68"/>
      <c r="AM202" s="68" t="s">
        <v>733</v>
      </c>
      <c r="AN202" s="70">
        <v>40711.17800925926</v>
      </c>
      <c r="AO202" s="72" t="s">
        <v>5449</v>
      </c>
      <c r="AP202" s="68" t="b">
        <v>0</v>
      </c>
      <c r="AQ202" s="68" t="b">
        <v>0</v>
      </c>
      <c r="AR202" s="68" t="b">
        <v>0</v>
      </c>
      <c r="AS202" s="68" t="s">
        <v>779</v>
      </c>
      <c r="AT202" s="68">
        <v>15</v>
      </c>
      <c r="AU202" s="72" t="s">
        <v>808</v>
      </c>
      <c r="AV202" s="68" t="b">
        <v>0</v>
      </c>
      <c r="AW202" s="68" t="s">
        <v>876</v>
      </c>
      <c r="AX202" s="72" t="s">
        <v>6422</v>
      </c>
      <c r="AY202" s="68" t="s">
        <v>66</v>
      </c>
    </row>
    <row r="203" spans="1:51" x14ac:dyDescent="0.25">
      <c r="A203" s="66" t="s">
        <v>1148</v>
      </c>
      <c r="B203" s="78"/>
      <c r="C203" s="78"/>
      <c r="D203" s="79"/>
      <c r="E203" s="90"/>
      <c r="F203" s="76" t="s">
        <v>5990</v>
      </c>
      <c r="G203" s="91"/>
      <c r="H203" s="77"/>
      <c r="I203" s="82"/>
      <c r="J203" s="92"/>
      <c r="K203" s="77" t="s">
        <v>6861</v>
      </c>
      <c r="L203" s="93"/>
      <c r="M203" s="87"/>
      <c r="N203" s="87"/>
      <c r="O203" s="88"/>
      <c r="P203" s="89"/>
      <c r="Q203" s="89"/>
      <c r="R203" s="75"/>
      <c r="S203" s="75"/>
      <c r="T203" s="75"/>
      <c r="U203" s="75"/>
      <c r="V203" s="52"/>
      <c r="W203" s="52"/>
      <c r="X203" s="52"/>
      <c r="Y203" s="52"/>
      <c r="Z203" s="51"/>
      <c r="AA203" s="83"/>
      <c r="AB203" s="83"/>
      <c r="AC203" s="84"/>
      <c r="AD203" s="68" t="s">
        <v>4203</v>
      </c>
      <c r="AE203" s="68">
        <v>40</v>
      </c>
      <c r="AF203" s="68">
        <v>71</v>
      </c>
      <c r="AG203" s="68">
        <v>97763</v>
      </c>
      <c r="AH203" s="68">
        <v>0</v>
      </c>
      <c r="AI203" s="68"/>
      <c r="AJ203" s="68" t="s">
        <v>4606</v>
      </c>
      <c r="AK203" s="68"/>
      <c r="AL203" s="68"/>
      <c r="AM203" s="68"/>
      <c r="AN203" s="70">
        <v>42101.242037037038</v>
      </c>
      <c r="AO203" s="72" t="s">
        <v>5450</v>
      </c>
      <c r="AP203" s="68" t="b">
        <v>1</v>
      </c>
      <c r="AQ203" s="68" t="b">
        <v>0</v>
      </c>
      <c r="AR203" s="68" t="b">
        <v>0</v>
      </c>
      <c r="AS203" s="68" t="s">
        <v>5641</v>
      </c>
      <c r="AT203" s="68">
        <v>49</v>
      </c>
      <c r="AU203" s="72" t="s">
        <v>784</v>
      </c>
      <c r="AV203" s="68" t="b">
        <v>0</v>
      </c>
      <c r="AW203" s="68" t="s">
        <v>876</v>
      </c>
      <c r="AX203" s="72" t="s">
        <v>6423</v>
      </c>
      <c r="AY203" s="68" t="s">
        <v>66</v>
      </c>
    </row>
    <row r="204" spans="1:51" x14ac:dyDescent="0.25">
      <c r="A204" s="66" t="s">
        <v>1149</v>
      </c>
      <c r="B204" s="78"/>
      <c r="C204" s="78"/>
      <c r="D204" s="79"/>
      <c r="E204" s="90"/>
      <c r="F204" s="76" t="s">
        <v>5991</v>
      </c>
      <c r="G204" s="91"/>
      <c r="H204" s="77"/>
      <c r="I204" s="82"/>
      <c r="J204" s="92"/>
      <c r="K204" s="77" t="s">
        <v>6862</v>
      </c>
      <c r="L204" s="93"/>
      <c r="M204" s="87"/>
      <c r="N204" s="87"/>
      <c r="O204" s="88"/>
      <c r="P204" s="89"/>
      <c r="Q204" s="89"/>
      <c r="R204" s="75"/>
      <c r="S204" s="75"/>
      <c r="T204" s="75"/>
      <c r="U204" s="75"/>
      <c r="V204" s="52"/>
      <c r="W204" s="52"/>
      <c r="X204" s="52"/>
      <c r="Y204" s="52"/>
      <c r="Z204" s="51"/>
      <c r="AA204" s="83"/>
      <c r="AB204" s="83"/>
      <c r="AC204" s="84"/>
      <c r="AD204" s="68" t="s">
        <v>4204</v>
      </c>
      <c r="AE204" s="68">
        <v>2402</v>
      </c>
      <c r="AF204" s="68">
        <v>1748</v>
      </c>
      <c r="AG204" s="68">
        <v>1902</v>
      </c>
      <c r="AH204" s="68">
        <v>1</v>
      </c>
      <c r="AI204" s="68"/>
      <c r="AJ204" s="68" t="s">
        <v>4607</v>
      </c>
      <c r="AK204" s="68" t="s">
        <v>4925</v>
      </c>
      <c r="AL204" s="72" t="s">
        <v>5148</v>
      </c>
      <c r="AM204" s="68"/>
      <c r="AN204" s="70">
        <v>41589.745787037034</v>
      </c>
      <c r="AO204" s="68"/>
      <c r="AP204" s="68" t="b">
        <v>1</v>
      </c>
      <c r="AQ204" s="68" t="b">
        <v>0</v>
      </c>
      <c r="AR204" s="68" t="b">
        <v>1</v>
      </c>
      <c r="AS204" s="68" t="s">
        <v>779</v>
      </c>
      <c r="AT204" s="68">
        <v>21</v>
      </c>
      <c r="AU204" s="72" t="s">
        <v>784</v>
      </c>
      <c r="AV204" s="68" t="b">
        <v>0</v>
      </c>
      <c r="AW204" s="68" t="s">
        <v>876</v>
      </c>
      <c r="AX204" s="72" t="s">
        <v>6424</v>
      </c>
      <c r="AY204" s="68" t="s">
        <v>66</v>
      </c>
    </row>
    <row r="205" spans="1:51" x14ac:dyDescent="0.25">
      <c r="A205" s="66" t="s">
        <v>199</v>
      </c>
      <c r="B205" s="78"/>
      <c r="C205" s="78"/>
      <c r="D205" s="79"/>
      <c r="E205" s="90"/>
      <c r="F205" s="76" t="s">
        <v>828</v>
      </c>
      <c r="G205" s="91"/>
      <c r="H205" s="77"/>
      <c r="I205" s="82"/>
      <c r="J205" s="92"/>
      <c r="K205" s="77" t="s">
        <v>947</v>
      </c>
      <c r="L205" s="93"/>
      <c r="M205" s="87"/>
      <c r="N205" s="87"/>
      <c r="O205" s="88"/>
      <c r="P205" s="89"/>
      <c r="Q205" s="89"/>
      <c r="R205" s="75"/>
      <c r="S205" s="75"/>
      <c r="T205" s="75"/>
      <c r="U205" s="75"/>
      <c r="V205" s="52"/>
      <c r="W205" s="52"/>
      <c r="X205" s="52"/>
      <c r="Y205" s="52"/>
      <c r="Z205" s="51"/>
      <c r="AA205" s="83"/>
      <c r="AB205" s="83"/>
      <c r="AC205" s="84"/>
      <c r="AD205" s="68" t="s">
        <v>549</v>
      </c>
      <c r="AE205" s="68">
        <v>666</v>
      </c>
      <c r="AF205" s="68">
        <v>1495</v>
      </c>
      <c r="AG205" s="68">
        <v>2587</v>
      </c>
      <c r="AH205" s="68">
        <v>1627</v>
      </c>
      <c r="AI205" s="68">
        <v>-28800</v>
      </c>
      <c r="AJ205" s="68" t="s">
        <v>609</v>
      </c>
      <c r="AK205" s="68"/>
      <c r="AL205" s="72" t="s">
        <v>702</v>
      </c>
      <c r="AM205" s="68" t="s">
        <v>731</v>
      </c>
      <c r="AN205" s="70">
        <v>40142.852627314816</v>
      </c>
      <c r="AO205" s="72" t="s">
        <v>744</v>
      </c>
      <c r="AP205" s="68" t="b">
        <v>0</v>
      </c>
      <c r="AQ205" s="68" t="b">
        <v>0</v>
      </c>
      <c r="AR205" s="68" t="b">
        <v>0</v>
      </c>
      <c r="AS205" s="68" t="s">
        <v>779</v>
      </c>
      <c r="AT205" s="68">
        <v>54</v>
      </c>
      <c r="AU205" s="72" t="s">
        <v>792</v>
      </c>
      <c r="AV205" s="68" t="b">
        <v>0</v>
      </c>
      <c r="AW205" s="68" t="s">
        <v>876</v>
      </c>
      <c r="AX205" s="72" t="s">
        <v>890</v>
      </c>
      <c r="AY205" s="68" t="s">
        <v>66</v>
      </c>
    </row>
    <row r="206" spans="1:51" x14ac:dyDescent="0.25">
      <c r="A206" s="66" t="s">
        <v>1150</v>
      </c>
      <c r="B206" s="78"/>
      <c r="C206" s="78"/>
      <c r="D206" s="79"/>
      <c r="E206" s="90"/>
      <c r="F206" s="76" t="s">
        <v>5992</v>
      </c>
      <c r="G206" s="91"/>
      <c r="H206" s="77"/>
      <c r="I206" s="82"/>
      <c r="J206" s="92"/>
      <c r="K206" s="77" t="s">
        <v>6863</v>
      </c>
      <c r="L206" s="93"/>
      <c r="M206" s="87"/>
      <c r="N206" s="87"/>
      <c r="O206" s="88"/>
      <c r="P206" s="89"/>
      <c r="Q206" s="89"/>
      <c r="R206" s="75"/>
      <c r="S206" s="75"/>
      <c r="T206" s="75"/>
      <c r="U206" s="75"/>
      <c r="V206" s="52"/>
      <c r="W206" s="52"/>
      <c r="X206" s="52"/>
      <c r="Y206" s="52"/>
      <c r="Z206" s="51"/>
      <c r="AA206" s="83"/>
      <c r="AB206" s="83"/>
      <c r="AC206" s="84"/>
      <c r="AD206" s="68" t="s">
        <v>4205</v>
      </c>
      <c r="AE206" s="68">
        <v>122</v>
      </c>
      <c r="AF206" s="68">
        <v>254</v>
      </c>
      <c r="AG206" s="68">
        <v>1684</v>
      </c>
      <c r="AH206" s="68">
        <v>598</v>
      </c>
      <c r="AI206" s="68">
        <v>-21600</v>
      </c>
      <c r="AJ206" s="68" t="s">
        <v>4608</v>
      </c>
      <c r="AK206" s="68" t="s">
        <v>4926</v>
      </c>
      <c r="AL206" s="68"/>
      <c r="AM206" s="68" t="s">
        <v>732</v>
      </c>
      <c r="AN206" s="70">
        <v>39590.192175925928</v>
      </c>
      <c r="AO206" s="72" t="s">
        <v>5451</v>
      </c>
      <c r="AP206" s="68" t="b">
        <v>0</v>
      </c>
      <c r="AQ206" s="68" t="b">
        <v>0</v>
      </c>
      <c r="AR206" s="68" t="b">
        <v>0</v>
      </c>
      <c r="AS206" s="68" t="s">
        <v>779</v>
      </c>
      <c r="AT206" s="68">
        <v>6</v>
      </c>
      <c r="AU206" s="72" t="s">
        <v>798</v>
      </c>
      <c r="AV206" s="68" t="b">
        <v>0</v>
      </c>
      <c r="AW206" s="68" t="s">
        <v>876</v>
      </c>
      <c r="AX206" s="72" t="s">
        <v>6425</v>
      </c>
      <c r="AY206" s="68" t="s">
        <v>66</v>
      </c>
    </row>
    <row r="207" spans="1:51" x14ac:dyDescent="0.25">
      <c r="A207" s="66" t="s">
        <v>1151</v>
      </c>
      <c r="B207" s="78"/>
      <c r="C207" s="78"/>
      <c r="D207" s="79"/>
      <c r="E207" s="90"/>
      <c r="F207" s="76" t="s">
        <v>5993</v>
      </c>
      <c r="G207" s="91"/>
      <c r="H207" s="77"/>
      <c r="I207" s="82"/>
      <c r="J207" s="92"/>
      <c r="K207" s="77" t="s">
        <v>6864</v>
      </c>
      <c r="L207" s="93"/>
      <c r="M207" s="87"/>
      <c r="N207" s="87"/>
      <c r="O207" s="88"/>
      <c r="P207" s="89"/>
      <c r="Q207" s="89"/>
      <c r="R207" s="75"/>
      <c r="S207" s="75"/>
      <c r="T207" s="75"/>
      <c r="U207" s="75"/>
      <c r="V207" s="52"/>
      <c r="W207" s="52"/>
      <c r="X207" s="52"/>
      <c r="Y207" s="52"/>
      <c r="Z207" s="51"/>
      <c r="AA207" s="83"/>
      <c r="AB207" s="83"/>
      <c r="AC207" s="84"/>
      <c r="AD207" s="68" t="s">
        <v>4206</v>
      </c>
      <c r="AE207" s="68">
        <v>1521</v>
      </c>
      <c r="AF207" s="68">
        <v>1398</v>
      </c>
      <c r="AG207" s="68">
        <v>38878</v>
      </c>
      <c r="AH207" s="68">
        <v>3171</v>
      </c>
      <c r="AI207" s="68">
        <v>-21600</v>
      </c>
      <c r="AJ207" s="68" t="s">
        <v>4609</v>
      </c>
      <c r="AK207" s="68" t="s">
        <v>665</v>
      </c>
      <c r="AL207" s="72" t="s">
        <v>5149</v>
      </c>
      <c r="AM207" s="68" t="s">
        <v>732</v>
      </c>
      <c r="AN207" s="70">
        <v>39083.720034722224</v>
      </c>
      <c r="AO207" s="72" t="s">
        <v>5452</v>
      </c>
      <c r="AP207" s="68" t="b">
        <v>0</v>
      </c>
      <c r="AQ207" s="68" t="b">
        <v>0</v>
      </c>
      <c r="AR207" s="68" t="b">
        <v>1</v>
      </c>
      <c r="AS207" s="68" t="s">
        <v>779</v>
      </c>
      <c r="AT207" s="68">
        <v>55</v>
      </c>
      <c r="AU207" s="72" t="s">
        <v>787</v>
      </c>
      <c r="AV207" s="68" t="b">
        <v>0</v>
      </c>
      <c r="AW207" s="68" t="s">
        <v>876</v>
      </c>
      <c r="AX207" s="72" t="s">
        <v>6426</v>
      </c>
      <c r="AY207" s="68" t="s">
        <v>66</v>
      </c>
    </row>
    <row r="208" spans="1:51" x14ac:dyDescent="0.25">
      <c r="A208" s="66" t="s">
        <v>1375</v>
      </c>
      <c r="B208" s="78"/>
      <c r="C208" s="78"/>
      <c r="D208" s="79"/>
      <c r="E208" s="90"/>
      <c r="F208" s="76" t="s">
        <v>5994</v>
      </c>
      <c r="G208" s="91"/>
      <c r="H208" s="77"/>
      <c r="I208" s="82"/>
      <c r="J208" s="92"/>
      <c r="K208" s="77" t="s">
        <v>6865</v>
      </c>
      <c r="L208" s="93"/>
      <c r="M208" s="87"/>
      <c r="N208" s="87"/>
      <c r="O208" s="88"/>
      <c r="P208" s="89"/>
      <c r="Q208" s="89"/>
      <c r="R208" s="75"/>
      <c r="S208" s="75"/>
      <c r="T208" s="75"/>
      <c r="U208" s="75"/>
      <c r="V208" s="52"/>
      <c r="W208" s="52"/>
      <c r="X208" s="52"/>
      <c r="Y208" s="52"/>
      <c r="Z208" s="51"/>
      <c r="AA208" s="83"/>
      <c r="AB208" s="83"/>
      <c r="AC208" s="84"/>
      <c r="AD208" s="68" t="s">
        <v>4207</v>
      </c>
      <c r="AE208" s="68">
        <v>33</v>
      </c>
      <c r="AF208" s="68">
        <v>17</v>
      </c>
      <c r="AG208" s="68">
        <v>80</v>
      </c>
      <c r="AH208" s="68">
        <v>85</v>
      </c>
      <c r="AI208" s="68"/>
      <c r="AJ208" s="68" t="s">
        <v>4610</v>
      </c>
      <c r="AK208" s="68"/>
      <c r="AL208" s="68"/>
      <c r="AM208" s="68"/>
      <c r="AN208" s="70">
        <v>41976.818796296298</v>
      </c>
      <c r="AO208" s="68"/>
      <c r="AP208" s="68" t="b">
        <v>1</v>
      </c>
      <c r="AQ208" s="68" t="b">
        <v>0</v>
      </c>
      <c r="AR208" s="68" t="b">
        <v>0</v>
      </c>
      <c r="AS208" s="68" t="s">
        <v>779</v>
      </c>
      <c r="AT208" s="68">
        <v>1</v>
      </c>
      <c r="AU208" s="72" t="s">
        <v>784</v>
      </c>
      <c r="AV208" s="68" t="b">
        <v>0</v>
      </c>
      <c r="AW208" s="68" t="s">
        <v>876</v>
      </c>
      <c r="AX208" s="72" t="s">
        <v>6427</v>
      </c>
      <c r="AY208" s="68" t="s">
        <v>65</v>
      </c>
    </row>
    <row r="209" spans="1:51" x14ac:dyDescent="0.25">
      <c r="A209" s="66" t="s">
        <v>1152</v>
      </c>
      <c r="B209" s="78"/>
      <c r="C209" s="78"/>
      <c r="D209" s="79"/>
      <c r="E209" s="90"/>
      <c r="F209" s="76" t="s">
        <v>5995</v>
      </c>
      <c r="G209" s="91"/>
      <c r="H209" s="77"/>
      <c r="I209" s="82"/>
      <c r="J209" s="92"/>
      <c r="K209" s="77" t="s">
        <v>6866</v>
      </c>
      <c r="L209" s="93"/>
      <c r="M209" s="87"/>
      <c r="N209" s="87"/>
      <c r="O209" s="88"/>
      <c r="P209" s="89"/>
      <c r="Q209" s="89"/>
      <c r="R209" s="75"/>
      <c r="S209" s="75"/>
      <c r="T209" s="75"/>
      <c r="U209" s="75"/>
      <c r="V209" s="52"/>
      <c r="W209" s="52"/>
      <c r="X209" s="52"/>
      <c r="Y209" s="52"/>
      <c r="Z209" s="51"/>
      <c r="AA209" s="83"/>
      <c r="AB209" s="83"/>
      <c r="AC209" s="84"/>
      <c r="AD209" s="68" t="s">
        <v>4208</v>
      </c>
      <c r="AE209" s="68">
        <v>1426</v>
      </c>
      <c r="AF209" s="68">
        <v>582</v>
      </c>
      <c r="AG209" s="68">
        <v>7385</v>
      </c>
      <c r="AH209" s="68">
        <v>695</v>
      </c>
      <c r="AI209" s="68">
        <v>-21600</v>
      </c>
      <c r="AJ209" s="68" t="s">
        <v>4611</v>
      </c>
      <c r="AK209" s="68" t="s">
        <v>4927</v>
      </c>
      <c r="AL209" s="68"/>
      <c r="AM209" s="68" t="s">
        <v>732</v>
      </c>
      <c r="AN209" s="70">
        <v>40492.092222222222</v>
      </c>
      <c r="AO209" s="68"/>
      <c r="AP209" s="68" t="b">
        <v>0</v>
      </c>
      <c r="AQ209" s="68" t="b">
        <v>0</v>
      </c>
      <c r="AR209" s="68" t="b">
        <v>1</v>
      </c>
      <c r="AS209" s="68" t="s">
        <v>779</v>
      </c>
      <c r="AT209" s="68">
        <v>7</v>
      </c>
      <c r="AU209" s="72" t="s">
        <v>5713</v>
      </c>
      <c r="AV209" s="68" t="b">
        <v>0</v>
      </c>
      <c r="AW209" s="68" t="s">
        <v>876</v>
      </c>
      <c r="AX209" s="72" t="s">
        <v>6428</v>
      </c>
      <c r="AY209" s="68" t="s">
        <v>66</v>
      </c>
    </row>
    <row r="210" spans="1:51" x14ac:dyDescent="0.25">
      <c r="A210" s="66" t="s">
        <v>1153</v>
      </c>
      <c r="B210" s="78"/>
      <c r="C210" s="78"/>
      <c r="D210" s="79"/>
      <c r="E210" s="90"/>
      <c r="F210" s="76" t="s">
        <v>5996</v>
      </c>
      <c r="G210" s="91"/>
      <c r="H210" s="77"/>
      <c r="I210" s="82"/>
      <c r="J210" s="92"/>
      <c r="K210" s="77" t="s">
        <v>6867</v>
      </c>
      <c r="L210" s="93"/>
      <c r="M210" s="87"/>
      <c r="N210" s="87"/>
      <c r="O210" s="88"/>
      <c r="P210" s="89"/>
      <c r="Q210" s="89"/>
      <c r="R210" s="75"/>
      <c r="S210" s="75"/>
      <c r="T210" s="75"/>
      <c r="U210" s="75"/>
      <c r="V210" s="52"/>
      <c r="W210" s="52"/>
      <c r="X210" s="52"/>
      <c r="Y210" s="52"/>
      <c r="Z210" s="51"/>
      <c r="AA210" s="83"/>
      <c r="AB210" s="83"/>
      <c r="AC210" s="84"/>
      <c r="AD210" s="68" t="s">
        <v>4209</v>
      </c>
      <c r="AE210" s="68">
        <v>56</v>
      </c>
      <c r="AF210" s="68">
        <v>68</v>
      </c>
      <c r="AG210" s="68">
        <v>1021</v>
      </c>
      <c r="AH210" s="68">
        <v>5</v>
      </c>
      <c r="AI210" s="68"/>
      <c r="AJ210" s="68"/>
      <c r="AK210" s="68"/>
      <c r="AL210" s="68"/>
      <c r="AM210" s="68"/>
      <c r="AN210" s="70">
        <v>42349.559988425928</v>
      </c>
      <c r="AO210" s="72" t="s">
        <v>5453</v>
      </c>
      <c r="AP210" s="68" t="b">
        <v>1</v>
      </c>
      <c r="AQ210" s="68" t="b">
        <v>0</v>
      </c>
      <c r="AR210" s="68" t="b">
        <v>0</v>
      </c>
      <c r="AS210" s="68" t="s">
        <v>779</v>
      </c>
      <c r="AT210" s="68">
        <v>0</v>
      </c>
      <c r="AU210" s="68"/>
      <c r="AV210" s="68" t="b">
        <v>0</v>
      </c>
      <c r="AW210" s="68" t="s">
        <v>876</v>
      </c>
      <c r="AX210" s="72" t="s">
        <v>6429</v>
      </c>
      <c r="AY210" s="68" t="s">
        <v>66</v>
      </c>
    </row>
    <row r="211" spans="1:51" x14ac:dyDescent="0.25">
      <c r="A211" s="66" t="s">
        <v>1154</v>
      </c>
      <c r="B211" s="78"/>
      <c r="C211" s="78"/>
      <c r="D211" s="79"/>
      <c r="E211" s="90"/>
      <c r="F211" s="76" t="s">
        <v>5997</v>
      </c>
      <c r="G211" s="91"/>
      <c r="H211" s="77"/>
      <c r="I211" s="82"/>
      <c r="J211" s="92"/>
      <c r="K211" s="77" t="s">
        <v>6868</v>
      </c>
      <c r="L211" s="93"/>
      <c r="M211" s="87"/>
      <c r="N211" s="87"/>
      <c r="O211" s="88"/>
      <c r="P211" s="89"/>
      <c r="Q211" s="89"/>
      <c r="R211" s="75"/>
      <c r="S211" s="75"/>
      <c r="T211" s="75"/>
      <c r="U211" s="75"/>
      <c r="V211" s="52"/>
      <c r="W211" s="52"/>
      <c r="X211" s="52"/>
      <c r="Y211" s="52"/>
      <c r="Z211" s="51"/>
      <c r="AA211" s="83"/>
      <c r="AB211" s="83"/>
      <c r="AC211" s="84"/>
      <c r="AD211" s="68" t="s">
        <v>4210</v>
      </c>
      <c r="AE211" s="68">
        <v>174</v>
      </c>
      <c r="AF211" s="68">
        <v>146</v>
      </c>
      <c r="AG211" s="68">
        <v>5801</v>
      </c>
      <c r="AH211" s="68">
        <v>5995</v>
      </c>
      <c r="AI211" s="68"/>
      <c r="AJ211" s="68" t="s">
        <v>4612</v>
      </c>
      <c r="AK211" s="68"/>
      <c r="AL211" s="68"/>
      <c r="AM211" s="68"/>
      <c r="AN211" s="70">
        <v>42193.690891203703</v>
      </c>
      <c r="AO211" s="72" t="s">
        <v>5454</v>
      </c>
      <c r="AP211" s="68" t="b">
        <v>0</v>
      </c>
      <c r="AQ211" s="68" t="b">
        <v>0</v>
      </c>
      <c r="AR211" s="68" t="b">
        <v>0</v>
      </c>
      <c r="AS211" s="68" t="s">
        <v>5641</v>
      </c>
      <c r="AT211" s="68">
        <v>1</v>
      </c>
      <c r="AU211" s="72" t="s">
        <v>798</v>
      </c>
      <c r="AV211" s="68" t="b">
        <v>0</v>
      </c>
      <c r="AW211" s="68" t="s">
        <v>876</v>
      </c>
      <c r="AX211" s="72" t="s">
        <v>6430</v>
      </c>
      <c r="AY211" s="68" t="s">
        <v>66</v>
      </c>
    </row>
    <row r="212" spans="1:51" x14ac:dyDescent="0.25">
      <c r="A212" s="66" t="s">
        <v>1376</v>
      </c>
      <c r="B212" s="78"/>
      <c r="C212" s="78"/>
      <c r="D212" s="79"/>
      <c r="E212" s="90"/>
      <c r="F212" s="76" t="s">
        <v>5998</v>
      </c>
      <c r="G212" s="91"/>
      <c r="H212" s="77"/>
      <c r="I212" s="82"/>
      <c r="J212" s="92"/>
      <c r="K212" s="77" t="s">
        <v>6869</v>
      </c>
      <c r="L212" s="93"/>
      <c r="M212" s="87"/>
      <c r="N212" s="87"/>
      <c r="O212" s="88"/>
      <c r="P212" s="89"/>
      <c r="Q212" s="89"/>
      <c r="R212" s="75"/>
      <c r="S212" s="75"/>
      <c r="T212" s="75"/>
      <c r="U212" s="75"/>
      <c r="V212" s="52"/>
      <c r="W212" s="52"/>
      <c r="X212" s="52"/>
      <c r="Y212" s="52"/>
      <c r="Z212" s="51"/>
      <c r="AA212" s="83"/>
      <c r="AB212" s="83"/>
      <c r="AC212" s="84"/>
      <c r="AD212" s="68" t="s">
        <v>4211</v>
      </c>
      <c r="AE212" s="68">
        <v>4090</v>
      </c>
      <c r="AF212" s="68">
        <v>6686</v>
      </c>
      <c r="AG212" s="68">
        <v>90040</v>
      </c>
      <c r="AH212" s="68">
        <v>21341</v>
      </c>
      <c r="AI212" s="68">
        <v>7200</v>
      </c>
      <c r="AJ212" s="68" t="s">
        <v>4613</v>
      </c>
      <c r="AK212" s="68" t="s">
        <v>4928</v>
      </c>
      <c r="AL212" s="72" t="s">
        <v>5150</v>
      </c>
      <c r="AM212" s="68" t="s">
        <v>5302</v>
      </c>
      <c r="AN212" s="70">
        <v>41489.77684027778</v>
      </c>
      <c r="AO212" s="72" t="s">
        <v>5455</v>
      </c>
      <c r="AP212" s="68" t="b">
        <v>0</v>
      </c>
      <c r="AQ212" s="68" t="b">
        <v>0</v>
      </c>
      <c r="AR212" s="68" t="b">
        <v>0</v>
      </c>
      <c r="AS212" s="68" t="s">
        <v>5643</v>
      </c>
      <c r="AT212" s="68">
        <v>67</v>
      </c>
      <c r="AU212" s="72" t="s">
        <v>5714</v>
      </c>
      <c r="AV212" s="68" t="b">
        <v>0</v>
      </c>
      <c r="AW212" s="68" t="s">
        <v>876</v>
      </c>
      <c r="AX212" s="72" t="s">
        <v>6431</v>
      </c>
      <c r="AY212" s="68" t="s">
        <v>65</v>
      </c>
    </row>
    <row r="213" spans="1:51" x14ac:dyDescent="0.25">
      <c r="A213" s="66" t="s">
        <v>200</v>
      </c>
      <c r="B213" s="78"/>
      <c r="C213" s="78"/>
      <c r="D213" s="79"/>
      <c r="E213" s="90"/>
      <c r="F213" s="76" t="s">
        <v>829</v>
      </c>
      <c r="G213" s="91"/>
      <c r="H213" s="77"/>
      <c r="I213" s="82"/>
      <c r="J213" s="92"/>
      <c r="K213" s="77" t="s">
        <v>948</v>
      </c>
      <c r="L213" s="93"/>
      <c r="M213" s="87"/>
      <c r="N213" s="87"/>
      <c r="O213" s="88"/>
      <c r="P213" s="89"/>
      <c r="Q213" s="89"/>
      <c r="R213" s="75"/>
      <c r="S213" s="75"/>
      <c r="T213" s="75"/>
      <c r="U213" s="75"/>
      <c r="V213" s="52"/>
      <c r="W213" s="52"/>
      <c r="X213" s="52"/>
      <c r="Y213" s="52"/>
      <c r="Z213" s="51"/>
      <c r="AA213" s="83"/>
      <c r="AB213" s="83"/>
      <c r="AC213" s="84"/>
      <c r="AD213" s="68" t="s">
        <v>550</v>
      </c>
      <c r="AE213" s="68">
        <v>18</v>
      </c>
      <c r="AF213" s="68">
        <v>6</v>
      </c>
      <c r="AG213" s="68">
        <v>1210</v>
      </c>
      <c r="AH213" s="68">
        <v>0</v>
      </c>
      <c r="AI213" s="68"/>
      <c r="AJ213" s="68"/>
      <c r="AK213" s="68" t="s">
        <v>663</v>
      </c>
      <c r="AL213" s="68"/>
      <c r="AM213" s="68"/>
      <c r="AN213" s="70">
        <v>42389.771898148145</v>
      </c>
      <c r="AO213" s="72" t="s">
        <v>745</v>
      </c>
      <c r="AP213" s="68" t="b">
        <v>0</v>
      </c>
      <c r="AQ213" s="68" t="b">
        <v>0</v>
      </c>
      <c r="AR213" s="68" t="b">
        <v>0</v>
      </c>
      <c r="AS213" s="68" t="s">
        <v>779</v>
      </c>
      <c r="AT213" s="68">
        <v>1</v>
      </c>
      <c r="AU213" s="72" t="s">
        <v>793</v>
      </c>
      <c r="AV213" s="68" t="b">
        <v>0</v>
      </c>
      <c r="AW213" s="68" t="s">
        <v>876</v>
      </c>
      <c r="AX213" s="72" t="s">
        <v>891</v>
      </c>
      <c r="AY213" s="68" t="s">
        <v>66</v>
      </c>
    </row>
    <row r="214" spans="1:51" x14ac:dyDescent="0.25">
      <c r="A214" s="66" t="s">
        <v>201</v>
      </c>
      <c r="B214" s="78"/>
      <c r="C214" s="78"/>
      <c r="D214" s="79"/>
      <c r="E214" s="90"/>
      <c r="F214" s="76" t="s">
        <v>830</v>
      </c>
      <c r="G214" s="91"/>
      <c r="H214" s="77"/>
      <c r="I214" s="82"/>
      <c r="J214" s="92"/>
      <c r="K214" s="77" t="s">
        <v>949</v>
      </c>
      <c r="L214" s="93"/>
      <c r="M214" s="87"/>
      <c r="N214" s="87"/>
      <c r="O214" s="88"/>
      <c r="P214" s="89"/>
      <c r="Q214" s="89"/>
      <c r="R214" s="75"/>
      <c r="S214" s="75"/>
      <c r="T214" s="75"/>
      <c r="U214" s="75"/>
      <c r="V214" s="52"/>
      <c r="W214" s="52"/>
      <c r="X214" s="52"/>
      <c r="Y214" s="52"/>
      <c r="Z214" s="51"/>
      <c r="AA214" s="83"/>
      <c r="AB214" s="83"/>
      <c r="AC214" s="84"/>
      <c r="AD214" s="68" t="s">
        <v>551</v>
      </c>
      <c r="AE214" s="68">
        <v>0</v>
      </c>
      <c r="AF214" s="68">
        <v>98</v>
      </c>
      <c r="AG214" s="68">
        <v>1887</v>
      </c>
      <c r="AH214" s="68">
        <v>0</v>
      </c>
      <c r="AI214" s="68"/>
      <c r="AJ214" s="68" t="s">
        <v>610</v>
      </c>
      <c r="AK214" s="68"/>
      <c r="AL214" s="72" t="s">
        <v>703</v>
      </c>
      <c r="AM214" s="68"/>
      <c r="AN214" s="70">
        <v>41828.172986111109</v>
      </c>
      <c r="AO214" s="68"/>
      <c r="AP214" s="68" t="b">
        <v>0</v>
      </c>
      <c r="AQ214" s="68" t="b">
        <v>0</v>
      </c>
      <c r="AR214" s="68" t="b">
        <v>0</v>
      </c>
      <c r="AS214" s="68" t="s">
        <v>779</v>
      </c>
      <c r="AT214" s="68">
        <v>7</v>
      </c>
      <c r="AU214" s="72" t="s">
        <v>784</v>
      </c>
      <c r="AV214" s="68" t="b">
        <v>0</v>
      </c>
      <c r="AW214" s="68" t="s">
        <v>876</v>
      </c>
      <c r="AX214" s="72" t="s">
        <v>892</v>
      </c>
      <c r="AY214" s="68" t="s">
        <v>66</v>
      </c>
    </row>
    <row r="215" spans="1:51" x14ac:dyDescent="0.25">
      <c r="A215" s="66" t="s">
        <v>1155</v>
      </c>
      <c r="B215" s="78"/>
      <c r="C215" s="78"/>
      <c r="D215" s="79"/>
      <c r="E215" s="90"/>
      <c r="F215" s="76" t="s">
        <v>5999</v>
      </c>
      <c r="G215" s="91"/>
      <c r="H215" s="77"/>
      <c r="I215" s="82"/>
      <c r="J215" s="92"/>
      <c r="K215" s="77" t="s">
        <v>6870</v>
      </c>
      <c r="L215" s="93"/>
      <c r="M215" s="87"/>
      <c r="N215" s="87"/>
      <c r="O215" s="88"/>
      <c r="P215" s="89"/>
      <c r="Q215" s="89"/>
      <c r="R215" s="75"/>
      <c r="S215" s="75"/>
      <c r="T215" s="75"/>
      <c r="U215" s="75"/>
      <c r="V215" s="52"/>
      <c r="W215" s="52"/>
      <c r="X215" s="52"/>
      <c r="Y215" s="52"/>
      <c r="Z215" s="51"/>
      <c r="AA215" s="83"/>
      <c r="AB215" s="83"/>
      <c r="AC215" s="84"/>
      <c r="AD215" s="68" t="s">
        <v>4212</v>
      </c>
      <c r="AE215" s="68">
        <v>40</v>
      </c>
      <c r="AF215" s="68">
        <v>60</v>
      </c>
      <c r="AG215" s="68">
        <v>32110</v>
      </c>
      <c r="AH215" s="68">
        <v>0</v>
      </c>
      <c r="AI215" s="68"/>
      <c r="AJ215" s="68"/>
      <c r="AK215" s="68"/>
      <c r="AL215" s="68"/>
      <c r="AM215" s="68"/>
      <c r="AN215" s="70">
        <v>42291.929872685185</v>
      </c>
      <c r="AO215" s="68"/>
      <c r="AP215" s="68" t="b">
        <v>1</v>
      </c>
      <c r="AQ215" s="68" t="b">
        <v>0</v>
      </c>
      <c r="AR215" s="68" t="b">
        <v>0</v>
      </c>
      <c r="AS215" s="68" t="s">
        <v>5641</v>
      </c>
      <c r="AT215" s="68">
        <v>19</v>
      </c>
      <c r="AU215" s="72" t="s">
        <v>784</v>
      </c>
      <c r="AV215" s="68" t="b">
        <v>0</v>
      </c>
      <c r="AW215" s="68" t="s">
        <v>876</v>
      </c>
      <c r="AX215" s="72" t="s">
        <v>6432</v>
      </c>
      <c r="AY215" s="68" t="s">
        <v>66</v>
      </c>
    </row>
    <row r="216" spans="1:51" x14ac:dyDescent="0.25">
      <c r="A216" s="66" t="s">
        <v>1156</v>
      </c>
      <c r="B216" s="78"/>
      <c r="C216" s="78"/>
      <c r="D216" s="79"/>
      <c r="E216" s="90"/>
      <c r="F216" s="76" t="s">
        <v>6000</v>
      </c>
      <c r="G216" s="91"/>
      <c r="H216" s="77"/>
      <c r="I216" s="82"/>
      <c r="J216" s="92"/>
      <c r="K216" s="77" t="s">
        <v>6871</v>
      </c>
      <c r="L216" s="93"/>
      <c r="M216" s="87"/>
      <c r="N216" s="87"/>
      <c r="O216" s="88"/>
      <c r="P216" s="89"/>
      <c r="Q216" s="89"/>
      <c r="R216" s="75"/>
      <c r="S216" s="75"/>
      <c r="T216" s="75"/>
      <c r="U216" s="75"/>
      <c r="V216" s="52"/>
      <c r="W216" s="52"/>
      <c r="X216" s="52"/>
      <c r="Y216" s="52"/>
      <c r="Z216" s="51"/>
      <c r="AA216" s="83"/>
      <c r="AB216" s="83"/>
      <c r="AC216" s="84"/>
      <c r="AD216" s="68" t="s">
        <v>4213</v>
      </c>
      <c r="AE216" s="68">
        <v>987</v>
      </c>
      <c r="AF216" s="68">
        <v>1337</v>
      </c>
      <c r="AG216" s="68">
        <v>34668</v>
      </c>
      <c r="AH216" s="68">
        <v>967</v>
      </c>
      <c r="AI216" s="68">
        <v>-25200</v>
      </c>
      <c r="AJ216" s="68" t="s">
        <v>4614</v>
      </c>
      <c r="AK216" s="68" t="s">
        <v>4929</v>
      </c>
      <c r="AL216" s="68"/>
      <c r="AM216" s="68" t="s">
        <v>734</v>
      </c>
      <c r="AN216" s="70">
        <v>39861.154108796298</v>
      </c>
      <c r="AO216" s="72" t="s">
        <v>5456</v>
      </c>
      <c r="AP216" s="68" t="b">
        <v>0</v>
      </c>
      <c r="AQ216" s="68" t="b">
        <v>0</v>
      </c>
      <c r="AR216" s="68" t="b">
        <v>1</v>
      </c>
      <c r="AS216" s="68" t="s">
        <v>779</v>
      </c>
      <c r="AT216" s="68">
        <v>43</v>
      </c>
      <c r="AU216" s="72" t="s">
        <v>805</v>
      </c>
      <c r="AV216" s="68" t="b">
        <v>0</v>
      </c>
      <c r="AW216" s="68" t="s">
        <v>876</v>
      </c>
      <c r="AX216" s="72" t="s">
        <v>6433</v>
      </c>
      <c r="AY216" s="68" t="s">
        <v>66</v>
      </c>
    </row>
    <row r="217" spans="1:51" x14ac:dyDescent="0.25">
      <c r="A217" s="66" t="s">
        <v>1157</v>
      </c>
      <c r="B217" s="78"/>
      <c r="C217" s="78"/>
      <c r="D217" s="79"/>
      <c r="E217" s="90"/>
      <c r="F217" s="76" t="s">
        <v>6001</v>
      </c>
      <c r="G217" s="91"/>
      <c r="H217" s="77"/>
      <c r="I217" s="82"/>
      <c r="J217" s="92"/>
      <c r="K217" s="77" t="s">
        <v>6872</v>
      </c>
      <c r="L217" s="93"/>
      <c r="M217" s="87"/>
      <c r="N217" s="87"/>
      <c r="O217" s="88"/>
      <c r="P217" s="89"/>
      <c r="Q217" s="89"/>
      <c r="R217" s="75"/>
      <c r="S217" s="75"/>
      <c r="T217" s="75"/>
      <c r="U217" s="75"/>
      <c r="V217" s="52"/>
      <c r="W217" s="52"/>
      <c r="X217" s="52"/>
      <c r="Y217" s="52"/>
      <c r="Z217" s="51"/>
      <c r="AA217" s="83"/>
      <c r="AB217" s="83"/>
      <c r="AC217" s="84"/>
      <c r="AD217" s="68" t="s">
        <v>4214</v>
      </c>
      <c r="AE217" s="68">
        <v>228</v>
      </c>
      <c r="AF217" s="68">
        <v>407</v>
      </c>
      <c r="AG217" s="68">
        <v>8839</v>
      </c>
      <c r="AH217" s="68">
        <v>3444</v>
      </c>
      <c r="AI217" s="68">
        <v>-21600</v>
      </c>
      <c r="AJ217" s="68" t="s">
        <v>4615</v>
      </c>
      <c r="AK217" s="68" t="s">
        <v>4930</v>
      </c>
      <c r="AL217" s="72" t="s">
        <v>5151</v>
      </c>
      <c r="AM217" s="68" t="s">
        <v>732</v>
      </c>
      <c r="AN217" s="70">
        <v>40431.866898148146</v>
      </c>
      <c r="AO217" s="72" t="s">
        <v>5457</v>
      </c>
      <c r="AP217" s="68" t="b">
        <v>0</v>
      </c>
      <c r="AQ217" s="68" t="b">
        <v>0</v>
      </c>
      <c r="AR217" s="68" t="b">
        <v>1</v>
      </c>
      <c r="AS217" s="68" t="s">
        <v>779</v>
      </c>
      <c r="AT217" s="68">
        <v>1</v>
      </c>
      <c r="AU217" s="72" t="s">
        <v>5715</v>
      </c>
      <c r="AV217" s="68" t="b">
        <v>0</v>
      </c>
      <c r="AW217" s="68" t="s">
        <v>876</v>
      </c>
      <c r="AX217" s="72" t="s">
        <v>6434</v>
      </c>
      <c r="AY217" s="68" t="s">
        <v>66</v>
      </c>
    </row>
    <row r="218" spans="1:51" x14ac:dyDescent="0.25">
      <c r="A218" s="66" t="s">
        <v>1158</v>
      </c>
      <c r="B218" s="78"/>
      <c r="C218" s="78"/>
      <c r="D218" s="79"/>
      <c r="E218" s="90"/>
      <c r="F218" s="76" t="s">
        <v>6002</v>
      </c>
      <c r="G218" s="91"/>
      <c r="H218" s="77"/>
      <c r="I218" s="82"/>
      <c r="J218" s="92"/>
      <c r="K218" s="77" t="s">
        <v>6873</v>
      </c>
      <c r="L218" s="93"/>
      <c r="M218" s="87"/>
      <c r="N218" s="87"/>
      <c r="O218" s="88"/>
      <c r="P218" s="89"/>
      <c r="Q218" s="89"/>
      <c r="R218" s="75"/>
      <c r="S218" s="75"/>
      <c r="T218" s="75"/>
      <c r="U218" s="75"/>
      <c r="V218" s="52"/>
      <c r="W218" s="52"/>
      <c r="X218" s="52"/>
      <c r="Y218" s="52"/>
      <c r="Z218" s="51"/>
      <c r="AA218" s="83"/>
      <c r="AB218" s="83"/>
      <c r="AC218" s="84"/>
      <c r="AD218" s="68" t="s">
        <v>4215</v>
      </c>
      <c r="AE218" s="68">
        <v>977</v>
      </c>
      <c r="AF218" s="68">
        <v>956</v>
      </c>
      <c r="AG218" s="68">
        <v>91724</v>
      </c>
      <c r="AH218" s="68">
        <v>66920</v>
      </c>
      <c r="AI218" s="68">
        <v>-28800</v>
      </c>
      <c r="AJ218" s="68" t="s">
        <v>4616</v>
      </c>
      <c r="AK218" s="68" t="s">
        <v>4931</v>
      </c>
      <c r="AL218" s="68"/>
      <c r="AM218" s="68" t="s">
        <v>731</v>
      </c>
      <c r="AN218" s="70">
        <v>39466.271886574075</v>
      </c>
      <c r="AO218" s="72" t="s">
        <v>5458</v>
      </c>
      <c r="AP218" s="68" t="b">
        <v>0</v>
      </c>
      <c r="AQ218" s="68" t="b">
        <v>0</v>
      </c>
      <c r="AR218" s="68" t="b">
        <v>1</v>
      </c>
      <c r="AS218" s="68" t="s">
        <v>779</v>
      </c>
      <c r="AT218" s="68">
        <v>190</v>
      </c>
      <c r="AU218" s="72" t="s">
        <v>5716</v>
      </c>
      <c r="AV218" s="68" t="b">
        <v>0</v>
      </c>
      <c r="AW218" s="68" t="s">
        <v>876</v>
      </c>
      <c r="AX218" s="72" t="s">
        <v>6435</v>
      </c>
      <c r="AY218" s="68" t="s">
        <v>66</v>
      </c>
    </row>
    <row r="219" spans="1:51" x14ac:dyDescent="0.25">
      <c r="A219" s="66" t="s">
        <v>1159</v>
      </c>
      <c r="B219" s="78"/>
      <c r="C219" s="78"/>
      <c r="D219" s="79"/>
      <c r="E219" s="90"/>
      <c r="F219" s="76" t="s">
        <v>6003</v>
      </c>
      <c r="G219" s="91"/>
      <c r="H219" s="77"/>
      <c r="I219" s="82"/>
      <c r="J219" s="92"/>
      <c r="K219" s="77" t="s">
        <v>6874</v>
      </c>
      <c r="L219" s="93"/>
      <c r="M219" s="87"/>
      <c r="N219" s="87"/>
      <c r="O219" s="88"/>
      <c r="P219" s="89"/>
      <c r="Q219" s="89"/>
      <c r="R219" s="75"/>
      <c r="S219" s="75"/>
      <c r="T219" s="75"/>
      <c r="U219" s="75"/>
      <c r="V219" s="52"/>
      <c r="W219" s="52"/>
      <c r="X219" s="52"/>
      <c r="Y219" s="52"/>
      <c r="Z219" s="51"/>
      <c r="AA219" s="83"/>
      <c r="AB219" s="83"/>
      <c r="AC219" s="84"/>
      <c r="AD219" s="68" t="s">
        <v>4216</v>
      </c>
      <c r="AE219" s="68">
        <v>182</v>
      </c>
      <c r="AF219" s="68">
        <v>259</v>
      </c>
      <c r="AG219" s="68">
        <v>2183</v>
      </c>
      <c r="AH219" s="68">
        <v>2090</v>
      </c>
      <c r="AI219" s="68"/>
      <c r="AJ219" s="68" t="s">
        <v>4617</v>
      </c>
      <c r="AK219" s="68"/>
      <c r="AL219" s="68"/>
      <c r="AM219" s="68"/>
      <c r="AN219" s="70">
        <v>41691.157152777778</v>
      </c>
      <c r="AO219" s="72" t="s">
        <v>5459</v>
      </c>
      <c r="AP219" s="68" t="b">
        <v>0</v>
      </c>
      <c r="AQ219" s="68" t="b">
        <v>0</v>
      </c>
      <c r="AR219" s="68" t="b">
        <v>0</v>
      </c>
      <c r="AS219" s="68" t="s">
        <v>779</v>
      </c>
      <c r="AT219" s="68">
        <v>1</v>
      </c>
      <c r="AU219" s="72" t="s">
        <v>5717</v>
      </c>
      <c r="AV219" s="68" t="b">
        <v>0</v>
      </c>
      <c r="AW219" s="68" t="s">
        <v>876</v>
      </c>
      <c r="AX219" s="72" t="s">
        <v>6436</v>
      </c>
      <c r="AY219" s="68" t="s">
        <v>66</v>
      </c>
    </row>
    <row r="220" spans="1:51" x14ac:dyDescent="0.25">
      <c r="A220" s="66" t="s">
        <v>1160</v>
      </c>
      <c r="B220" s="78"/>
      <c r="C220" s="78"/>
      <c r="D220" s="79"/>
      <c r="E220" s="90"/>
      <c r="F220" s="76" t="s">
        <v>6004</v>
      </c>
      <c r="G220" s="91"/>
      <c r="H220" s="77"/>
      <c r="I220" s="82"/>
      <c r="J220" s="92"/>
      <c r="K220" s="77" t="s">
        <v>6875</v>
      </c>
      <c r="L220" s="93"/>
      <c r="M220" s="87"/>
      <c r="N220" s="87"/>
      <c r="O220" s="88"/>
      <c r="P220" s="89"/>
      <c r="Q220" s="89"/>
      <c r="R220" s="75"/>
      <c r="S220" s="75"/>
      <c r="T220" s="75"/>
      <c r="U220" s="75"/>
      <c r="V220" s="52"/>
      <c r="W220" s="52"/>
      <c r="X220" s="52"/>
      <c r="Y220" s="52"/>
      <c r="Z220" s="51"/>
      <c r="AA220" s="83"/>
      <c r="AB220" s="83"/>
      <c r="AC220" s="84"/>
      <c r="AD220" s="68" t="s">
        <v>4217</v>
      </c>
      <c r="AE220" s="68">
        <v>595</v>
      </c>
      <c r="AF220" s="68">
        <v>510</v>
      </c>
      <c r="AG220" s="68">
        <v>27059</v>
      </c>
      <c r="AH220" s="68">
        <v>659</v>
      </c>
      <c r="AI220" s="68">
        <v>-21600</v>
      </c>
      <c r="AJ220" s="68" t="s">
        <v>4618</v>
      </c>
      <c r="AK220" s="68" t="s">
        <v>4932</v>
      </c>
      <c r="AL220" s="68"/>
      <c r="AM220" s="68" t="s">
        <v>732</v>
      </c>
      <c r="AN220" s="70">
        <v>40655.012442129628</v>
      </c>
      <c r="AO220" s="72" t="s">
        <v>5460</v>
      </c>
      <c r="AP220" s="68" t="b">
        <v>0</v>
      </c>
      <c r="AQ220" s="68" t="b">
        <v>0</v>
      </c>
      <c r="AR220" s="68" t="b">
        <v>1</v>
      </c>
      <c r="AS220" s="68" t="s">
        <v>779</v>
      </c>
      <c r="AT220" s="68">
        <v>2</v>
      </c>
      <c r="AU220" s="72" t="s">
        <v>784</v>
      </c>
      <c r="AV220" s="68" t="b">
        <v>0</v>
      </c>
      <c r="AW220" s="68" t="s">
        <v>876</v>
      </c>
      <c r="AX220" s="72" t="s">
        <v>6437</v>
      </c>
      <c r="AY220" s="68" t="s">
        <v>66</v>
      </c>
    </row>
    <row r="221" spans="1:51" x14ac:dyDescent="0.25">
      <c r="A221" s="66" t="s">
        <v>1161</v>
      </c>
      <c r="B221" s="78"/>
      <c r="C221" s="78"/>
      <c r="D221" s="79"/>
      <c r="E221" s="90"/>
      <c r="F221" s="76" t="s">
        <v>6005</v>
      </c>
      <c r="G221" s="91"/>
      <c r="H221" s="77"/>
      <c r="I221" s="82"/>
      <c r="J221" s="92"/>
      <c r="K221" s="77" t="s">
        <v>6876</v>
      </c>
      <c r="L221" s="93"/>
      <c r="M221" s="87"/>
      <c r="N221" s="87"/>
      <c r="O221" s="88"/>
      <c r="P221" s="89"/>
      <c r="Q221" s="89"/>
      <c r="R221" s="75"/>
      <c r="S221" s="75"/>
      <c r="T221" s="75"/>
      <c r="U221" s="75"/>
      <c r="V221" s="52"/>
      <c r="W221" s="52"/>
      <c r="X221" s="52"/>
      <c r="Y221" s="52"/>
      <c r="Z221" s="51"/>
      <c r="AA221" s="83"/>
      <c r="AB221" s="83"/>
      <c r="AC221" s="84"/>
      <c r="AD221" s="68" t="s">
        <v>4218</v>
      </c>
      <c r="AE221" s="68">
        <v>158</v>
      </c>
      <c r="AF221" s="68">
        <v>37</v>
      </c>
      <c r="AG221" s="68">
        <v>3367</v>
      </c>
      <c r="AH221" s="68">
        <v>13</v>
      </c>
      <c r="AI221" s="68">
        <v>-21600</v>
      </c>
      <c r="AJ221" s="68" t="s">
        <v>4619</v>
      </c>
      <c r="AK221" s="68" t="s">
        <v>4868</v>
      </c>
      <c r="AL221" s="68"/>
      <c r="AM221" s="68" t="s">
        <v>732</v>
      </c>
      <c r="AN221" s="70">
        <v>39887.789212962962</v>
      </c>
      <c r="AO221" s="68"/>
      <c r="AP221" s="68" t="b">
        <v>1</v>
      </c>
      <c r="AQ221" s="68" t="b">
        <v>0</v>
      </c>
      <c r="AR221" s="68" t="b">
        <v>0</v>
      </c>
      <c r="AS221" s="68" t="s">
        <v>779</v>
      </c>
      <c r="AT221" s="68">
        <v>0</v>
      </c>
      <c r="AU221" s="72" t="s">
        <v>784</v>
      </c>
      <c r="AV221" s="68" t="b">
        <v>0</v>
      </c>
      <c r="AW221" s="68" t="s">
        <v>876</v>
      </c>
      <c r="AX221" s="72" t="s">
        <v>6438</v>
      </c>
      <c r="AY221" s="68" t="s">
        <v>66</v>
      </c>
    </row>
    <row r="222" spans="1:51" x14ac:dyDescent="0.25">
      <c r="A222" s="66" t="s">
        <v>1162</v>
      </c>
      <c r="B222" s="78"/>
      <c r="C222" s="78"/>
      <c r="D222" s="79"/>
      <c r="E222" s="90"/>
      <c r="F222" s="76" t="s">
        <v>6006</v>
      </c>
      <c r="G222" s="91"/>
      <c r="H222" s="77"/>
      <c r="I222" s="82"/>
      <c r="J222" s="92"/>
      <c r="K222" s="77" t="s">
        <v>6877</v>
      </c>
      <c r="L222" s="93"/>
      <c r="M222" s="87"/>
      <c r="N222" s="87"/>
      <c r="O222" s="88"/>
      <c r="P222" s="89"/>
      <c r="Q222" s="89"/>
      <c r="R222" s="75"/>
      <c r="S222" s="75"/>
      <c r="T222" s="75"/>
      <c r="U222" s="75"/>
      <c r="V222" s="52"/>
      <c r="W222" s="52"/>
      <c r="X222" s="52"/>
      <c r="Y222" s="52"/>
      <c r="Z222" s="51"/>
      <c r="AA222" s="83"/>
      <c r="AB222" s="83"/>
      <c r="AC222" s="84"/>
      <c r="AD222" s="68" t="s">
        <v>4219</v>
      </c>
      <c r="AE222" s="68">
        <v>286</v>
      </c>
      <c r="AF222" s="68">
        <v>121</v>
      </c>
      <c r="AG222" s="68">
        <v>2709</v>
      </c>
      <c r="AH222" s="68">
        <v>85</v>
      </c>
      <c r="AI222" s="68"/>
      <c r="AJ222" s="68" t="s">
        <v>4620</v>
      </c>
      <c r="AK222" s="68" t="s">
        <v>4933</v>
      </c>
      <c r="AL222" s="68"/>
      <c r="AM222" s="68"/>
      <c r="AN222" s="70">
        <v>41666.854131944441</v>
      </c>
      <c r="AO222" s="72" t="s">
        <v>5461</v>
      </c>
      <c r="AP222" s="68" t="b">
        <v>1</v>
      </c>
      <c r="AQ222" s="68" t="b">
        <v>0</v>
      </c>
      <c r="AR222" s="68" t="b">
        <v>0</v>
      </c>
      <c r="AS222" s="68" t="s">
        <v>779</v>
      </c>
      <c r="AT222" s="68">
        <v>0</v>
      </c>
      <c r="AU222" s="72" t="s">
        <v>784</v>
      </c>
      <c r="AV222" s="68" t="b">
        <v>0</v>
      </c>
      <c r="AW222" s="68" t="s">
        <v>876</v>
      </c>
      <c r="AX222" s="72" t="s">
        <v>6439</v>
      </c>
      <c r="AY222" s="68" t="s">
        <v>66</v>
      </c>
    </row>
    <row r="223" spans="1:51" x14ac:dyDescent="0.25">
      <c r="A223" s="66" t="s">
        <v>1163</v>
      </c>
      <c r="B223" s="78"/>
      <c r="C223" s="78"/>
      <c r="D223" s="79"/>
      <c r="E223" s="90"/>
      <c r="F223" s="76" t="s">
        <v>6007</v>
      </c>
      <c r="G223" s="91"/>
      <c r="H223" s="77"/>
      <c r="I223" s="82"/>
      <c r="J223" s="92"/>
      <c r="K223" s="77" t="s">
        <v>6878</v>
      </c>
      <c r="L223" s="93"/>
      <c r="M223" s="87"/>
      <c r="N223" s="87"/>
      <c r="O223" s="88"/>
      <c r="P223" s="89"/>
      <c r="Q223" s="89"/>
      <c r="R223" s="75"/>
      <c r="S223" s="75"/>
      <c r="T223" s="75"/>
      <c r="U223" s="75"/>
      <c r="V223" s="52"/>
      <c r="W223" s="52"/>
      <c r="X223" s="52"/>
      <c r="Y223" s="52"/>
      <c r="Z223" s="51"/>
      <c r="AA223" s="83"/>
      <c r="AB223" s="83"/>
      <c r="AC223" s="84"/>
      <c r="AD223" s="68" t="s">
        <v>4220</v>
      </c>
      <c r="AE223" s="68">
        <v>1781</v>
      </c>
      <c r="AF223" s="68">
        <v>1784</v>
      </c>
      <c r="AG223" s="68">
        <v>5886</v>
      </c>
      <c r="AH223" s="68">
        <v>24</v>
      </c>
      <c r="AI223" s="68">
        <v>-21600</v>
      </c>
      <c r="AJ223" s="68" t="s">
        <v>4621</v>
      </c>
      <c r="AK223" s="68" t="s">
        <v>4934</v>
      </c>
      <c r="AL223" s="72" t="s">
        <v>5152</v>
      </c>
      <c r="AM223" s="68" t="s">
        <v>732</v>
      </c>
      <c r="AN223" s="70">
        <v>39949.499942129631</v>
      </c>
      <c r="AO223" s="68"/>
      <c r="AP223" s="68" t="b">
        <v>0</v>
      </c>
      <c r="AQ223" s="68" t="b">
        <v>0</v>
      </c>
      <c r="AR223" s="68" t="b">
        <v>1</v>
      </c>
      <c r="AS223" s="68" t="s">
        <v>779</v>
      </c>
      <c r="AT223" s="68">
        <v>55</v>
      </c>
      <c r="AU223" s="72" t="s">
        <v>5718</v>
      </c>
      <c r="AV223" s="68" t="b">
        <v>0</v>
      </c>
      <c r="AW223" s="68" t="s">
        <v>876</v>
      </c>
      <c r="AX223" s="72" t="s">
        <v>6440</v>
      </c>
      <c r="AY223" s="68" t="s">
        <v>66</v>
      </c>
    </row>
    <row r="224" spans="1:51" x14ac:dyDescent="0.25">
      <c r="A224" s="66" t="s">
        <v>1377</v>
      </c>
      <c r="B224" s="78"/>
      <c r="C224" s="78"/>
      <c r="D224" s="79"/>
      <c r="E224" s="90"/>
      <c r="F224" s="76" t="s">
        <v>6008</v>
      </c>
      <c r="G224" s="91"/>
      <c r="H224" s="77"/>
      <c r="I224" s="82"/>
      <c r="J224" s="92"/>
      <c r="K224" s="77" t="s">
        <v>6879</v>
      </c>
      <c r="L224" s="93"/>
      <c r="M224" s="87"/>
      <c r="N224" s="87"/>
      <c r="O224" s="88"/>
      <c r="P224" s="89"/>
      <c r="Q224" s="89"/>
      <c r="R224" s="75"/>
      <c r="S224" s="75"/>
      <c r="T224" s="75"/>
      <c r="U224" s="75"/>
      <c r="V224" s="52"/>
      <c r="W224" s="52"/>
      <c r="X224" s="52"/>
      <c r="Y224" s="52"/>
      <c r="Z224" s="51"/>
      <c r="AA224" s="83"/>
      <c r="AB224" s="83"/>
      <c r="AC224" s="84"/>
      <c r="AD224" s="68" t="s">
        <v>4221</v>
      </c>
      <c r="AE224" s="68">
        <v>123</v>
      </c>
      <c r="AF224" s="68">
        <v>54</v>
      </c>
      <c r="AG224" s="68">
        <v>2168</v>
      </c>
      <c r="AH224" s="68">
        <v>40</v>
      </c>
      <c r="AI224" s="68">
        <v>-18000</v>
      </c>
      <c r="AJ224" s="68" t="s">
        <v>4622</v>
      </c>
      <c r="AK224" s="68" t="s">
        <v>4935</v>
      </c>
      <c r="AL224" s="72" t="s">
        <v>5153</v>
      </c>
      <c r="AM224" s="68" t="s">
        <v>733</v>
      </c>
      <c r="AN224" s="70">
        <v>41213.140104166669</v>
      </c>
      <c r="AO224" s="72" t="s">
        <v>5462</v>
      </c>
      <c r="AP224" s="68" t="b">
        <v>0</v>
      </c>
      <c r="AQ224" s="68" t="b">
        <v>0</v>
      </c>
      <c r="AR224" s="68" t="b">
        <v>1</v>
      </c>
      <c r="AS224" s="68" t="s">
        <v>779</v>
      </c>
      <c r="AT224" s="68">
        <v>32</v>
      </c>
      <c r="AU224" s="72" t="s">
        <v>5719</v>
      </c>
      <c r="AV224" s="68" t="b">
        <v>0</v>
      </c>
      <c r="AW224" s="68" t="s">
        <v>876</v>
      </c>
      <c r="AX224" s="72" t="s">
        <v>6441</v>
      </c>
      <c r="AY224" s="68" t="s">
        <v>65</v>
      </c>
    </row>
    <row r="225" spans="1:51" x14ac:dyDescent="0.25">
      <c r="A225" s="66" t="s">
        <v>1378</v>
      </c>
      <c r="B225" s="78"/>
      <c r="C225" s="78"/>
      <c r="D225" s="79"/>
      <c r="E225" s="90"/>
      <c r="F225" s="76" t="s">
        <v>6009</v>
      </c>
      <c r="G225" s="91"/>
      <c r="H225" s="77"/>
      <c r="I225" s="82"/>
      <c r="J225" s="92"/>
      <c r="K225" s="77" t="s">
        <v>6880</v>
      </c>
      <c r="L225" s="93"/>
      <c r="M225" s="87"/>
      <c r="N225" s="87"/>
      <c r="O225" s="88"/>
      <c r="P225" s="89"/>
      <c r="Q225" s="89"/>
      <c r="R225" s="75"/>
      <c r="S225" s="75"/>
      <c r="T225" s="75"/>
      <c r="U225" s="75"/>
      <c r="V225" s="52"/>
      <c r="W225" s="52"/>
      <c r="X225" s="52"/>
      <c r="Y225" s="52"/>
      <c r="Z225" s="51"/>
      <c r="AA225" s="83"/>
      <c r="AB225" s="83"/>
      <c r="AC225" s="84"/>
      <c r="AD225" s="68" t="s">
        <v>4222</v>
      </c>
      <c r="AE225" s="68">
        <v>22369</v>
      </c>
      <c r="AF225" s="68">
        <v>20546</v>
      </c>
      <c r="AG225" s="68">
        <v>23976</v>
      </c>
      <c r="AH225" s="68">
        <v>20</v>
      </c>
      <c r="AI225" s="68">
        <v>-28800</v>
      </c>
      <c r="AJ225" s="68" t="s">
        <v>4623</v>
      </c>
      <c r="AK225" s="68" t="s">
        <v>4825</v>
      </c>
      <c r="AL225" s="72" t="s">
        <v>5154</v>
      </c>
      <c r="AM225" s="68" t="s">
        <v>731</v>
      </c>
      <c r="AN225" s="70">
        <v>39911.749502314815</v>
      </c>
      <c r="AO225" s="68"/>
      <c r="AP225" s="68" t="b">
        <v>0</v>
      </c>
      <c r="AQ225" s="68" t="b">
        <v>0</v>
      </c>
      <c r="AR225" s="68" t="b">
        <v>1</v>
      </c>
      <c r="AS225" s="68" t="s">
        <v>779</v>
      </c>
      <c r="AT225" s="68">
        <v>1111</v>
      </c>
      <c r="AU225" s="72" t="s">
        <v>5720</v>
      </c>
      <c r="AV225" s="68" t="b">
        <v>0</v>
      </c>
      <c r="AW225" s="68" t="s">
        <v>876</v>
      </c>
      <c r="AX225" s="72" t="s">
        <v>6442</v>
      </c>
      <c r="AY225" s="68" t="s">
        <v>65</v>
      </c>
    </row>
    <row r="226" spans="1:51" x14ac:dyDescent="0.25">
      <c r="A226" s="66" t="s">
        <v>1164</v>
      </c>
      <c r="B226" s="78"/>
      <c r="C226" s="78"/>
      <c r="D226" s="79"/>
      <c r="E226" s="90"/>
      <c r="F226" s="76" t="s">
        <v>6010</v>
      </c>
      <c r="G226" s="91"/>
      <c r="H226" s="77"/>
      <c r="I226" s="82"/>
      <c r="J226" s="92"/>
      <c r="K226" s="77" t="s">
        <v>6881</v>
      </c>
      <c r="L226" s="93"/>
      <c r="M226" s="87"/>
      <c r="N226" s="87"/>
      <c r="O226" s="88"/>
      <c r="P226" s="89"/>
      <c r="Q226" s="89"/>
      <c r="R226" s="75"/>
      <c r="S226" s="75"/>
      <c r="T226" s="75"/>
      <c r="U226" s="75"/>
      <c r="V226" s="52"/>
      <c r="W226" s="52"/>
      <c r="X226" s="52"/>
      <c r="Y226" s="52"/>
      <c r="Z226" s="51"/>
      <c r="AA226" s="83"/>
      <c r="AB226" s="83"/>
      <c r="AC226" s="84"/>
      <c r="AD226" s="68" t="s">
        <v>4223</v>
      </c>
      <c r="AE226" s="68">
        <v>0</v>
      </c>
      <c r="AF226" s="68">
        <v>92</v>
      </c>
      <c r="AG226" s="68">
        <v>49142</v>
      </c>
      <c r="AH226" s="68">
        <v>0</v>
      </c>
      <c r="AI226" s="68"/>
      <c r="AJ226" s="68" t="s">
        <v>4624</v>
      </c>
      <c r="AK226" s="68" t="s">
        <v>4823</v>
      </c>
      <c r="AL226" s="72" t="s">
        <v>5155</v>
      </c>
      <c r="AM226" s="68"/>
      <c r="AN226" s="70">
        <v>42181.840196759258</v>
      </c>
      <c r="AO226" s="72" t="s">
        <v>5463</v>
      </c>
      <c r="AP226" s="68" t="b">
        <v>0</v>
      </c>
      <c r="AQ226" s="68" t="b">
        <v>0</v>
      </c>
      <c r="AR226" s="68" t="b">
        <v>0</v>
      </c>
      <c r="AS226" s="68" t="s">
        <v>779</v>
      </c>
      <c r="AT226" s="68">
        <v>8</v>
      </c>
      <c r="AU226" s="72" t="s">
        <v>784</v>
      </c>
      <c r="AV226" s="68" t="b">
        <v>0</v>
      </c>
      <c r="AW226" s="68" t="s">
        <v>876</v>
      </c>
      <c r="AX226" s="72" t="s">
        <v>6443</v>
      </c>
      <c r="AY226" s="68" t="s">
        <v>66</v>
      </c>
    </row>
    <row r="227" spans="1:51" x14ac:dyDescent="0.25">
      <c r="A227" s="66" t="s">
        <v>1165</v>
      </c>
      <c r="B227" s="78"/>
      <c r="C227" s="78"/>
      <c r="D227" s="79"/>
      <c r="E227" s="90"/>
      <c r="F227" s="76" t="s">
        <v>6011</v>
      </c>
      <c r="G227" s="91"/>
      <c r="H227" s="77"/>
      <c r="I227" s="82"/>
      <c r="J227" s="92"/>
      <c r="K227" s="77" t="s">
        <v>6882</v>
      </c>
      <c r="L227" s="93"/>
      <c r="M227" s="87"/>
      <c r="N227" s="87"/>
      <c r="O227" s="88"/>
      <c r="P227" s="89"/>
      <c r="Q227" s="89"/>
      <c r="R227" s="75"/>
      <c r="S227" s="75"/>
      <c r="T227" s="75"/>
      <c r="U227" s="75"/>
      <c r="V227" s="52"/>
      <c r="W227" s="52"/>
      <c r="X227" s="52"/>
      <c r="Y227" s="52"/>
      <c r="Z227" s="51"/>
      <c r="AA227" s="83"/>
      <c r="AB227" s="83"/>
      <c r="AC227" s="84"/>
      <c r="AD227" s="68" t="s">
        <v>4224</v>
      </c>
      <c r="AE227" s="68">
        <v>126</v>
      </c>
      <c r="AF227" s="68">
        <v>118</v>
      </c>
      <c r="AG227" s="68">
        <v>31593</v>
      </c>
      <c r="AH227" s="68">
        <v>21</v>
      </c>
      <c r="AI227" s="68"/>
      <c r="AJ227" s="68" t="s">
        <v>4625</v>
      </c>
      <c r="AK227" s="68" t="s">
        <v>4936</v>
      </c>
      <c r="AL227" s="72" t="s">
        <v>5156</v>
      </c>
      <c r="AM227" s="68"/>
      <c r="AN227" s="70">
        <v>42261.815659722219</v>
      </c>
      <c r="AO227" s="72" t="s">
        <v>5464</v>
      </c>
      <c r="AP227" s="68" t="b">
        <v>0</v>
      </c>
      <c r="AQ227" s="68" t="b">
        <v>0</v>
      </c>
      <c r="AR227" s="68" t="b">
        <v>1</v>
      </c>
      <c r="AS227" s="68" t="s">
        <v>779</v>
      </c>
      <c r="AT227" s="68">
        <v>68</v>
      </c>
      <c r="AU227" s="72" t="s">
        <v>784</v>
      </c>
      <c r="AV227" s="68" t="b">
        <v>0</v>
      </c>
      <c r="AW227" s="68" t="s">
        <v>876</v>
      </c>
      <c r="AX227" s="72" t="s">
        <v>6444</v>
      </c>
      <c r="AY227" s="68" t="s">
        <v>66</v>
      </c>
    </row>
    <row r="228" spans="1:51" x14ac:dyDescent="0.25">
      <c r="A228" s="66" t="s">
        <v>1166</v>
      </c>
      <c r="B228" s="78"/>
      <c r="C228" s="78"/>
      <c r="D228" s="79"/>
      <c r="E228" s="90"/>
      <c r="F228" s="76" t="s">
        <v>6012</v>
      </c>
      <c r="G228" s="91"/>
      <c r="H228" s="77"/>
      <c r="I228" s="82"/>
      <c r="J228" s="92"/>
      <c r="K228" s="77" t="s">
        <v>6883</v>
      </c>
      <c r="L228" s="93"/>
      <c r="M228" s="87"/>
      <c r="N228" s="87"/>
      <c r="O228" s="88"/>
      <c r="P228" s="89"/>
      <c r="Q228" s="89"/>
      <c r="R228" s="75"/>
      <c r="S228" s="75"/>
      <c r="T228" s="75"/>
      <c r="U228" s="75"/>
      <c r="V228" s="52"/>
      <c r="W228" s="52"/>
      <c r="X228" s="52"/>
      <c r="Y228" s="52"/>
      <c r="Z228" s="51"/>
      <c r="AA228" s="83"/>
      <c r="AB228" s="83"/>
      <c r="AC228" s="84"/>
      <c r="AD228" s="68" t="s">
        <v>4225</v>
      </c>
      <c r="AE228" s="68">
        <v>1</v>
      </c>
      <c r="AF228" s="68">
        <v>195</v>
      </c>
      <c r="AG228" s="68">
        <v>34471</v>
      </c>
      <c r="AH228" s="68">
        <v>0</v>
      </c>
      <c r="AI228" s="68">
        <v>-18000</v>
      </c>
      <c r="AJ228" s="68" t="s">
        <v>4538</v>
      </c>
      <c r="AK228" s="68" t="s">
        <v>4888</v>
      </c>
      <c r="AL228" s="72" t="s">
        <v>5106</v>
      </c>
      <c r="AM228" s="68" t="s">
        <v>733</v>
      </c>
      <c r="AN228" s="70">
        <v>39943.585347222222</v>
      </c>
      <c r="AO228" s="68"/>
      <c r="AP228" s="68" t="b">
        <v>0</v>
      </c>
      <c r="AQ228" s="68" t="b">
        <v>0</v>
      </c>
      <c r="AR228" s="68" t="b">
        <v>1</v>
      </c>
      <c r="AS228" s="68" t="s">
        <v>779</v>
      </c>
      <c r="AT228" s="68">
        <v>12</v>
      </c>
      <c r="AU228" s="72" t="s">
        <v>784</v>
      </c>
      <c r="AV228" s="68" t="b">
        <v>0</v>
      </c>
      <c r="AW228" s="68" t="s">
        <v>876</v>
      </c>
      <c r="AX228" s="72" t="s">
        <v>6445</v>
      </c>
      <c r="AY228" s="68" t="s">
        <v>66</v>
      </c>
    </row>
    <row r="229" spans="1:51" x14ac:dyDescent="0.25">
      <c r="A229" s="66" t="s">
        <v>1167</v>
      </c>
      <c r="B229" s="78"/>
      <c r="C229" s="78"/>
      <c r="D229" s="79"/>
      <c r="E229" s="90"/>
      <c r="F229" s="76" t="s">
        <v>6013</v>
      </c>
      <c r="G229" s="91"/>
      <c r="H229" s="77"/>
      <c r="I229" s="82"/>
      <c r="J229" s="92"/>
      <c r="K229" s="77" t="s">
        <v>6884</v>
      </c>
      <c r="L229" s="93"/>
      <c r="M229" s="87"/>
      <c r="N229" s="87"/>
      <c r="O229" s="88"/>
      <c r="P229" s="89"/>
      <c r="Q229" s="89"/>
      <c r="R229" s="75"/>
      <c r="S229" s="75"/>
      <c r="T229" s="75"/>
      <c r="U229" s="75"/>
      <c r="V229" s="52"/>
      <c r="W229" s="52"/>
      <c r="X229" s="52"/>
      <c r="Y229" s="52"/>
      <c r="Z229" s="51"/>
      <c r="AA229" s="83"/>
      <c r="AB229" s="83"/>
      <c r="AC229" s="84"/>
      <c r="AD229" s="68" t="s">
        <v>4226</v>
      </c>
      <c r="AE229" s="68">
        <v>1876</v>
      </c>
      <c r="AF229" s="68">
        <v>948</v>
      </c>
      <c r="AG229" s="68">
        <v>7871</v>
      </c>
      <c r="AH229" s="68">
        <v>5862</v>
      </c>
      <c r="AI229" s="68">
        <v>-21600</v>
      </c>
      <c r="AJ229" s="68" t="s">
        <v>4626</v>
      </c>
      <c r="AK229" s="68" t="s">
        <v>4937</v>
      </c>
      <c r="AL229" s="72" t="s">
        <v>5157</v>
      </c>
      <c r="AM229" s="68" t="s">
        <v>732</v>
      </c>
      <c r="AN229" s="70">
        <v>40966.79074074074</v>
      </c>
      <c r="AO229" s="68"/>
      <c r="AP229" s="68" t="b">
        <v>1</v>
      </c>
      <c r="AQ229" s="68" t="b">
        <v>0</v>
      </c>
      <c r="AR229" s="68" t="b">
        <v>1</v>
      </c>
      <c r="AS229" s="68" t="s">
        <v>779</v>
      </c>
      <c r="AT229" s="68">
        <v>37</v>
      </c>
      <c r="AU229" s="72" t="s">
        <v>784</v>
      </c>
      <c r="AV229" s="68" t="b">
        <v>0</v>
      </c>
      <c r="AW229" s="68" t="s">
        <v>876</v>
      </c>
      <c r="AX229" s="72" t="s">
        <v>6446</v>
      </c>
      <c r="AY229" s="68" t="s">
        <v>66</v>
      </c>
    </row>
    <row r="230" spans="1:51" x14ac:dyDescent="0.25">
      <c r="A230" s="66" t="s">
        <v>1379</v>
      </c>
      <c r="B230" s="78"/>
      <c r="C230" s="78"/>
      <c r="D230" s="79"/>
      <c r="E230" s="90"/>
      <c r="F230" s="76" t="s">
        <v>6014</v>
      </c>
      <c r="G230" s="91"/>
      <c r="H230" s="77"/>
      <c r="I230" s="82"/>
      <c r="J230" s="92"/>
      <c r="K230" s="77" t="s">
        <v>6885</v>
      </c>
      <c r="L230" s="93"/>
      <c r="M230" s="87"/>
      <c r="N230" s="87"/>
      <c r="O230" s="88"/>
      <c r="P230" s="89"/>
      <c r="Q230" s="89"/>
      <c r="R230" s="75"/>
      <c r="S230" s="75"/>
      <c r="T230" s="75"/>
      <c r="U230" s="75"/>
      <c r="V230" s="52"/>
      <c r="W230" s="52"/>
      <c r="X230" s="52"/>
      <c r="Y230" s="52"/>
      <c r="Z230" s="51"/>
      <c r="AA230" s="83"/>
      <c r="AB230" s="83"/>
      <c r="AC230" s="84"/>
      <c r="AD230" s="68" t="s">
        <v>4227</v>
      </c>
      <c r="AE230" s="68">
        <v>784</v>
      </c>
      <c r="AF230" s="68">
        <v>2108</v>
      </c>
      <c r="AG230" s="68">
        <v>6790</v>
      </c>
      <c r="AH230" s="68">
        <v>2715</v>
      </c>
      <c r="AI230" s="68">
        <v>-21600</v>
      </c>
      <c r="AJ230" s="68" t="s">
        <v>4627</v>
      </c>
      <c r="AK230" s="68" t="s">
        <v>4938</v>
      </c>
      <c r="AL230" s="72" t="s">
        <v>5158</v>
      </c>
      <c r="AM230" s="68" t="s">
        <v>732</v>
      </c>
      <c r="AN230" s="70">
        <v>41227.899317129632</v>
      </c>
      <c r="AO230" s="72" t="s">
        <v>5465</v>
      </c>
      <c r="AP230" s="68" t="b">
        <v>0</v>
      </c>
      <c r="AQ230" s="68" t="b">
        <v>0</v>
      </c>
      <c r="AR230" s="68" t="b">
        <v>1</v>
      </c>
      <c r="AS230" s="68" t="s">
        <v>779</v>
      </c>
      <c r="AT230" s="68">
        <v>22</v>
      </c>
      <c r="AU230" s="72" t="s">
        <v>5721</v>
      </c>
      <c r="AV230" s="68" t="b">
        <v>0</v>
      </c>
      <c r="AW230" s="68" t="s">
        <v>876</v>
      </c>
      <c r="AX230" s="72" t="s">
        <v>6447</v>
      </c>
      <c r="AY230" s="68" t="s">
        <v>65</v>
      </c>
    </row>
    <row r="231" spans="1:51" x14ac:dyDescent="0.25">
      <c r="A231" s="66" t="s">
        <v>1168</v>
      </c>
      <c r="B231" s="78"/>
      <c r="C231" s="78"/>
      <c r="D231" s="79"/>
      <c r="E231" s="90"/>
      <c r="F231" s="76" t="s">
        <v>6015</v>
      </c>
      <c r="G231" s="91"/>
      <c r="H231" s="77"/>
      <c r="I231" s="82"/>
      <c r="J231" s="92"/>
      <c r="K231" s="77" t="s">
        <v>6886</v>
      </c>
      <c r="L231" s="93"/>
      <c r="M231" s="87"/>
      <c r="N231" s="87"/>
      <c r="O231" s="88"/>
      <c r="P231" s="89"/>
      <c r="Q231" s="89"/>
      <c r="R231" s="75"/>
      <c r="S231" s="75"/>
      <c r="T231" s="75"/>
      <c r="U231" s="75"/>
      <c r="V231" s="52"/>
      <c r="W231" s="52"/>
      <c r="X231" s="52"/>
      <c r="Y231" s="52"/>
      <c r="Z231" s="51"/>
      <c r="AA231" s="83"/>
      <c r="AB231" s="83"/>
      <c r="AC231" s="84"/>
      <c r="AD231" s="68" t="s">
        <v>4228</v>
      </c>
      <c r="AE231" s="68">
        <v>40</v>
      </c>
      <c r="AF231" s="68">
        <v>17</v>
      </c>
      <c r="AG231" s="68">
        <v>4412</v>
      </c>
      <c r="AH231" s="68">
        <v>0</v>
      </c>
      <c r="AI231" s="68"/>
      <c r="AJ231" s="68"/>
      <c r="AK231" s="68"/>
      <c r="AL231" s="68"/>
      <c r="AM231" s="68"/>
      <c r="AN231" s="70">
        <v>42379.127453703702</v>
      </c>
      <c r="AO231" s="68"/>
      <c r="AP231" s="68" t="b">
        <v>1</v>
      </c>
      <c r="AQ231" s="68" t="b">
        <v>0</v>
      </c>
      <c r="AR231" s="68" t="b">
        <v>0</v>
      </c>
      <c r="AS231" s="68" t="s">
        <v>5641</v>
      </c>
      <c r="AT231" s="68">
        <v>2</v>
      </c>
      <c r="AU231" s="68"/>
      <c r="AV231" s="68" t="b">
        <v>0</v>
      </c>
      <c r="AW231" s="68" t="s">
        <v>876</v>
      </c>
      <c r="AX231" s="72" t="s">
        <v>6448</v>
      </c>
      <c r="AY231" s="68" t="s">
        <v>66</v>
      </c>
    </row>
    <row r="232" spans="1:51" x14ac:dyDescent="0.25">
      <c r="A232" s="66" t="s">
        <v>1169</v>
      </c>
      <c r="B232" s="78"/>
      <c r="C232" s="78"/>
      <c r="D232" s="79"/>
      <c r="E232" s="90"/>
      <c r="F232" s="76" t="s">
        <v>6016</v>
      </c>
      <c r="G232" s="91"/>
      <c r="H232" s="77"/>
      <c r="I232" s="82"/>
      <c r="J232" s="92"/>
      <c r="K232" s="77" t="s">
        <v>6887</v>
      </c>
      <c r="L232" s="93"/>
      <c r="M232" s="87"/>
      <c r="N232" s="87"/>
      <c r="O232" s="88"/>
      <c r="P232" s="89"/>
      <c r="Q232" s="89"/>
      <c r="R232" s="75"/>
      <c r="S232" s="75"/>
      <c r="T232" s="75"/>
      <c r="U232" s="75"/>
      <c r="V232" s="52"/>
      <c r="W232" s="52"/>
      <c r="X232" s="52"/>
      <c r="Y232" s="52"/>
      <c r="Z232" s="51"/>
      <c r="AA232" s="83"/>
      <c r="AB232" s="83"/>
      <c r="AC232" s="84"/>
      <c r="AD232" s="68" t="s">
        <v>4229</v>
      </c>
      <c r="AE232" s="68">
        <v>147</v>
      </c>
      <c r="AF232" s="68">
        <v>37</v>
      </c>
      <c r="AG232" s="68">
        <v>2438</v>
      </c>
      <c r="AH232" s="68">
        <v>132</v>
      </c>
      <c r="AI232" s="68">
        <v>-18000</v>
      </c>
      <c r="AJ232" s="68" t="s">
        <v>4628</v>
      </c>
      <c r="AK232" s="68" t="s">
        <v>4939</v>
      </c>
      <c r="AL232" s="72" t="s">
        <v>5159</v>
      </c>
      <c r="AM232" s="68" t="s">
        <v>733</v>
      </c>
      <c r="AN232" s="70">
        <v>41609.639849537038</v>
      </c>
      <c r="AO232" s="72" t="s">
        <v>5466</v>
      </c>
      <c r="AP232" s="68" t="b">
        <v>1</v>
      </c>
      <c r="AQ232" s="68" t="b">
        <v>0</v>
      </c>
      <c r="AR232" s="68" t="b">
        <v>1</v>
      </c>
      <c r="AS232" s="68" t="s">
        <v>779</v>
      </c>
      <c r="AT232" s="68">
        <v>4</v>
      </c>
      <c r="AU232" s="72" t="s">
        <v>784</v>
      </c>
      <c r="AV232" s="68" t="b">
        <v>0</v>
      </c>
      <c r="AW232" s="68" t="s">
        <v>876</v>
      </c>
      <c r="AX232" s="72" t="s">
        <v>6449</v>
      </c>
      <c r="AY232" s="68" t="s">
        <v>66</v>
      </c>
    </row>
    <row r="233" spans="1:51" x14ac:dyDescent="0.25">
      <c r="A233" s="66" t="s">
        <v>1170</v>
      </c>
      <c r="B233" s="78"/>
      <c r="C233" s="78"/>
      <c r="D233" s="79"/>
      <c r="E233" s="90"/>
      <c r="F233" s="76" t="s">
        <v>6017</v>
      </c>
      <c r="G233" s="91"/>
      <c r="H233" s="77"/>
      <c r="I233" s="82"/>
      <c r="J233" s="92"/>
      <c r="K233" s="77" t="s">
        <v>6888</v>
      </c>
      <c r="L233" s="93"/>
      <c r="M233" s="87"/>
      <c r="N233" s="87"/>
      <c r="O233" s="88"/>
      <c r="P233" s="89"/>
      <c r="Q233" s="89"/>
      <c r="R233" s="75"/>
      <c r="S233" s="75"/>
      <c r="T233" s="75"/>
      <c r="U233" s="75"/>
      <c r="V233" s="52"/>
      <c r="W233" s="52"/>
      <c r="X233" s="52"/>
      <c r="Y233" s="52"/>
      <c r="Z233" s="51"/>
      <c r="AA233" s="83"/>
      <c r="AB233" s="83"/>
      <c r="AC233" s="84"/>
      <c r="AD233" s="68" t="s">
        <v>4230</v>
      </c>
      <c r="AE233" s="68">
        <v>1103</v>
      </c>
      <c r="AF233" s="68">
        <v>65</v>
      </c>
      <c r="AG233" s="68">
        <v>623</v>
      </c>
      <c r="AH233" s="68">
        <v>46</v>
      </c>
      <c r="AI233" s="68"/>
      <c r="AJ233" s="68" t="s">
        <v>4629</v>
      </c>
      <c r="AK233" s="68"/>
      <c r="AL233" s="72" t="s">
        <v>5160</v>
      </c>
      <c r="AM233" s="68"/>
      <c r="AN233" s="70">
        <v>42386.410555555558</v>
      </c>
      <c r="AO233" s="72" t="s">
        <v>5467</v>
      </c>
      <c r="AP233" s="68" t="b">
        <v>1</v>
      </c>
      <c r="AQ233" s="68" t="b">
        <v>0</v>
      </c>
      <c r="AR233" s="68" t="b">
        <v>0</v>
      </c>
      <c r="AS233" s="68" t="s">
        <v>5644</v>
      </c>
      <c r="AT233" s="68">
        <v>1</v>
      </c>
      <c r="AU233" s="68"/>
      <c r="AV233" s="68" t="b">
        <v>0</v>
      </c>
      <c r="AW233" s="68" t="s">
        <v>876</v>
      </c>
      <c r="AX233" s="72" t="s">
        <v>6450</v>
      </c>
      <c r="AY233" s="68" t="s">
        <v>66</v>
      </c>
    </row>
    <row r="234" spans="1:51" x14ac:dyDescent="0.25">
      <c r="A234" s="66" t="s">
        <v>1171</v>
      </c>
      <c r="B234" s="78"/>
      <c r="C234" s="78"/>
      <c r="D234" s="79"/>
      <c r="E234" s="90"/>
      <c r="F234" s="76" t="s">
        <v>6018</v>
      </c>
      <c r="G234" s="91"/>
      <c r="H234" s="77"/>
      <c r="I234" s="82"/>
      <c r="J234" s="92"/>
      <c r="K234" s="77" t="s">
        <v>6889</v>
      </c>
      <c r="L234" s="93"/>
      <c r="M234" s="87"/>
      <c r="N234" s="87"/>
      <c r="O234" s="88"/>
      <c r="P234" s="89"/>
      <c r="Q234" s="89"/>
      <c r="R234" s="75"/>
      <c r="S234" s="75"/>
      <c r="T234" s="75"/>
      <c r="U234" s="75"/>
      <c r="V234" s="52"/>
      <c r="W234" s="52"/>
      <c r="X234" s="52"/>
      <c r="Y234" s="52"/>
      <c r="Z234" s="51"/>
      <c r="AA234" s="83"/>
      <c r="AB234" s="83"/>
      <c r="AC234" s="84"/>
      <c r="AD234" s="68" t="s">
        <v>4231</v>
      </c>
      <c r="AE234" s="68">
        <v>44</v>
      </c>
      <c r="AF234" s="68">
        <v>6156</v>
      </c>
      <c r="AG234" s="68">
        <v>24129</v>
      </c>
      <c r="AH234" s="68">
        <v>3014</v>
      </c>
      <c r="AI234" s="68"/>
      <c r="AJ234" s="68" t="s">
        <v>4630</v>
      </c>
      <c r="AK234" s="68" t="s">
        <v>4845</v>
      </c>
      <c r="AL234" s="72" t="s">
        <v>5161</v>
      </c>
      <c r="AM234" s="68"/>
      <c r="AN234" s="70">
        <v>41620.688599537039</v>
      </c>
      <c r="AO234" s="72" t="s">
        <v>5468</v>
      </c>
      <c r="AP234" s="68" t="b">
        <v>1</v>
      </c>
      <c r="AQ234" s="68" t="b">
        <v>0</v>
      </c>
      <c r="AR234" s="68" t="b">
        <v>0</v>
      </c>
      <c r="AS234" s="68" t="s">
        <v>779</v>
      </c>
      <c r="AT234" s="68">
        <v>85</v>
      </c>
      <c r="AU234" s="72" t="s">
        <v>784</v>
      </c>
      <c r="AV234" s="68" t="b">
        <v>0</v>
      </c>
      <c r="AW234" s="68" t="s">
        <v>876</v>
      </c>
      <c r="AX234" s="72" t="s">
        <v>6451</v>
      </c>
      <c r="AY234" s="68" t="s">
        <v>66</v>
      </c>
    </row>
    <row r="235" spans="1:51" x14ac:dyDescent="0.25">
      <c r="A235" s="66" t="s">
        <v>1172</v>
      </c>
      <c r="B235" s="78"/>
      <c r="C235" s="78"/>
      <c r="D235" s="79"/>
      <c r="E235" s="90"/>
      <c r="F235" s="76" t="s">
        <v>6019</v>
      </c>
      <c r="G235" s="91"/>
      <c r="H235" s="77"/>
      <c r="I235" s="82"/>
      <c r="J235" s="92"/>
      <c r="K235" s="77" t="s">
        <v>6890</v>
      </c>
      <c r="L235" s="93"/>
      <c r="M235" s="87"/>
      <c r="N235" s="87"/>
      <c r="O235" s="88"/>
      <c r="P235" s="89"/>
      <c r="Q235" s="89"/>
      <c r="R235" s="75"/>
      <c r="S235" s="75"/>
      <c r="T235" s="75"/>
      <c r="U235" s="75"/>
      <c r="V235" s="52"/>
      <c r="W235" s="52"/>
      <c r="X235" s="52"/>
      <c r="Y235" s="52"/>
      <c r="Z235" s="51"/>
      <c r="AA235" s="83"/>
      <c r="AB235" s="83"/>
      <c r="AC235" s="84"/>
      <c r="AD235" s="68" t="s">
        <v>4232</v>
      </c>
      <c r="AE235" s="68">
        <v>615</v>
      </c>
      <c r="AF235" s="68">
        <v>313</v>
      </c>
      <c r="AG235" s="68">
        <v>728</v>
      </c>
      <c r="AH235" s="68">
        <v>151</v>
      </c>
      <c r="AI235" s="68">
        <v>-18000</v>
      </c>
      <c r="AJ235" s="68" t="s">
        <v>4631</v>
      </c>
      <c r="AK235" s="68" t="s">
        <v>4940</v>
      </c>
      <c r="AL235" s="68"/>
      <c r="AM235" s="68" t="s">
        <v>733</v>
      </c>
      <c r="AN235" s="70">
        <v>40103.82576388889</v>
      </c>
      <c r="AO235" s="72" t="s">
        <v>5469</v>
      </c>
      <c r="AP235" s="68" t="b">
        <v>0</v>
      </c>
      <c r="AQ235" s="68" t="b">
        <v>0</v>
      </c>
      <c r="AR235" s="68" t="b">
        <v>0</v>
      </c>
      <c r="AS235" s="68" t="s">
        <v>779</v>
      </c>
      <c r="AT235" s="68">
        <v>14</v>
      </c>
      <c r="AU235" s="72" t="s">
        <v>5722</v>
      </c>
      <c r="AV235" s="68" t="b">
        <v>0</v>
      </c>
      <c r="AW235" s="68" t="s">
        <v>876</v>
      </c>
      <c r="AX235" s="72" t="s">
        <v>6452</v>
      </c>
      <c r="AY235" s="68" t="s">
        <v>66</v>
      </c>
    </row>
    <row r="236" spans="1:51" x14ac:dyDescent="0.25">
      <c r="A236" s="66" t="s">
        <v>1173</v>
      </c>
      <c r="B236" s="78"/>
      <c r="C236" s="78"/>
      <c r="D236" s="79"/>
      <c r="E236" s="90"/>
      <c r="F236" s="76" t="s">
        <v>6020</v>
      </c>
      <c r="G236" s="91"/>
      <c r="H236" s="77"/>
      <c r="I236" s="82"/>
      <c r="J236" s="92"/>
      <c r="K236" s="77" t="s">
        <v>6891</v>
      </c>
      <c r="L236" s="93"/>
      <c r="M236" s="87"/>
      <c r="N236" s="87"/>
      <c r="O236" s="88"/>
      <c r="P236" s="89"/>
      <c r="Q236" s="89"/>
      <c r="R236" s="75"/>
      <c r="S236" s="75"/>
      <c r="T236" s="75"/>
      <c r="U236" s="75"/>
      <c r="V236" s="52"/>
      <c r="W236" s="52"/>
      <c r="X236" s="52"/>
      <c r="Y236" s="52"/>
      <c r="Z236" s="51"/>
      <c r="AA236" s="83"/>
      <c r="AB236" s="83"/>
      <c r="AC236" s="84"/>
      <c r="AD236" s="68" t="s">
        <v>4233</v>
      </c>
      <c r="AE236" s="68">
        <v>2282</v>
      </c>
      <c r="AF236" s="68">
        <v>535</v>
      </c>
      <c r="AG236" s="68">
        <v>9391</v>
      </c>
      <c r="AH236" s="68">
        <v>2728</v>
      </c>
      <c r="AI236" s="68">
        <v>-14400</v>
      </c>
      <c r="AJ236" s="68" t="s">
        <v>4632</v>
      </c>
      <c r="AK236" s="68" t="s">
        <v>4833</v>
      </c>
      <c r="AL236" s="72" t="s">
        <v>5162</v>
      </c>
      <c r="AM236" s="68" t="s">
        <v>5294</v>
      </c>
      <c r="AN236" s="70">
        <v>41499.621099537035</v>
      </c>
      <c r="AO236" s="72" t="s">
        <v>5470</v>
      </c>
      <c r="AP236" s="68" t="b">
        <v>0</v>
      </c>
      <c r="AQ236" s="68" t="b">
        <v>0</v>
      </c>
      <c r="AR236" s="68" t="b">
        <v>0</v>
      </c>
      <c r="AS236" s="68" t="s">
        <v>779</v>
      </c>
      <c r="AT236" s="68">
        <v>14</v>
      </c>
      <c r="AU236" s="72" t="s">
        <v>5723</v>
      </c>
      <c r="AV236" s="68" t="b">
        <v>0</v>
      </c>
      <c r="AW236" s="68" t="s">
        <v>876</v>
      </c>
      <c r="AX236" s="72" t="s">
        <v>6453</v>
      </c>
      <c r="AY236" s="68" t="s">
        <v>66</v>
      </c>
    </row>
    <row r="237" spans="1:51" x14ac:dyDescent="0.25">
      <c r="A237" s="66" t="s">
        <v>1174</v>
      </c>
      <c r="B237" s="78"/>
      <c r="C237" s="78"/>
      <c r="D237" s="79"/>
      <c r="E237" s="90"/>
      <c r="F237" s="76" t="s">
        <v>6021</v>
      </c>
      <c r="G237" s="91"/>
      <c r="H237" s="77"/>
      <c r="I237" s="82"/>
      <c r="J237" s="92"/>
      <c r="K237" s="77" t="s">
        <v>6892</v>
      </c>
      <c r="L237" s="93"/>
      <c r="M237" s="87"/>
      <c r="N237" s="87"/>
      <c r="O237" s="88"/>
      <c r="P237" s="89"/>
      <c r="Q237" s="89"/>
      <c r="R237" s="75"/>
      <c r="S237" s="75"/>
      <c r="T237" s="75"/>
      <c r="U237" s="75"/>
      <c r="V237" s="52"/>
      <c r="W237" s="52"/>
      <c r="X237" s="52"/>
      <c r="Y237" s="52"/>
      <c r="Z237" s="51"/>
      <c r="AA237" s="83"/>
      <c r="AB237" s="83"/>
      <c r="AC237" s="84"/>
      <c r="AD237" s="68" t="s">
        <v>4234</v>
      </c>
      <c r="AE237" s="68">
        <v>713</v>
      </c>
      <c r="AF237" s="68">
        <v>669</v>
      </c>
      <c r="AG237" s="68">
        <v>135457</v>
      </c>
      <c r="AH237" s="68">
        <v>0</v>
      </c>
      <c r="AI237" s="68">
        <v>3600</v>
      </c>
      <c r="AJ237" s="68" t="s">
        <v>4633</v>
      </c>
      <c r="AK237" s="68" t="s">
        <v>4875</v>
      </c>
      <c r="AL237" s="68"/>
      <c r="AM237" s="68" t="s">
        <v>5303</v>
      </c>
      <c r="AN237" s="70">
        <v>41689.539872685185</v>
      </c>
      <c r="AO237" s="68"/>
      <c r="AP237" s="68" t="b">
        <v>1</v>
      </c>
      <c r="AQ237" s="68" t="b">
        <v>0</v>
      </c>
      <c r="AR237" s="68" t="b">
        <v>0</v>
      </c>
      <c r="AS237" s="68" t="s">
        <v>779</v>
      </c>
      <c r="AT237" s="68">
        <v>80</v>
      </c>
      <c r="AU237" s="72" t="s">
        <v>784</v>
      </c>
      <c r="AV237" s="68" t="b">
        <v>0</v>
      </c>
      <c r="AW237" s="68" t="s">
        <v>876</v>
      </c>
      <c r="AX237" s="72" t="s">
        <v>6454</v>
      </c>
      <c r="AY237" s="68" t="s">
        <v>66</v>
      </c>
    </row>
    <row r="238" spans="1:51" x14ac:dyDescent="0.25">
      <c r="A238" s="66" t="s">
        <v>1175</v>
      </c>
      <c r="B238" s="78"/>
      <c r="C238" s="78"/>
      <c r="D238" s="79"/>
      <c r="E238" s="90"/>
      <c r="F238" s="76" t="s">
        <v>6022</v>
      </c>
      <c r="G238" s="91"/>
      <c r="H238" s="77"/>
      <c r="I238" s="82"/>
      <c r="J238" s="92"/>
      <c r="K238" s="77" t="s">
        <v>6893</v>
      </c>
      <c r="L238" s="93"/>
      <c r="M238" s="87"/>
      <c r="N238" s="87"/>
      <c r="O238" s="88"/>
      <c r="P238" s="89"/>
      <c r="Q238" s="89"/>
      <c r="R238" s="75"/>
      <c r="S238" s="75"/>
      <c r="T238" s="75"/>
      <c r="U238" s="75"/>
      <c r="V238" s="52"/>
      <c r="W238" s="52"/>
      <c r="X238" s="52"/>
      <c r="Y238" s="52"/>
      <c r="Z238" s="51"/>
      <c r="AA238" s="83"/>
      <c r="AB238" s="83"/>
      <c r="AC238" s="84"/>
      <c r="AD238" s="68" t="s">
        <v>4235</v>
      </c>
      <c r="AE238" s="68">
        <v>3972</v>
      </c>
      <c r="AF238" s="68">
        <v>3208</v>
      </c>
      <c r="AG238" s="68">
        <v>8211</v>
      </c>
      <c r="AH238" s="68">
        <v>9683</v>
      </c>
      <c r="AI238" s="68"/>
      <c r="AJ238" s="68" t="s">
        <v>4634</v>
      </c>
      <c r="AK238" s="68"/>
      <c r="AL238" s="72" t="s">
        <v>5163</v>
      </c>
      <c r="AM238" s="68"/>
      <c r="AN238" s="70">
        <v>41982.149780092594</v>
      </c>
      <c r="AO238" s="72" t="s">
        <v>5471</v>
      </c>
      <c r="AP238" s="68" t="b">
        <v>1</v>
      </c>
      <c r="AQ238" s="68" t="b">
        <v>0</v>
      </c>
      <c r="AR238" s="68" t="b">
        <v>1</v>
      </c>
      <c r="AS238" s="68" t="s">
        <v>779</v>
      </c>
      <c r="AT238" s="68">
        <v>36</v>
      </c>
      <c r="AU238" s="72" t="s">
        <v>784</v>
      </c>
      <c r="AV238" s="68" t="b">
        <v>0</v>
      </c>
      <c r="AW238" s="68" t="s">
        <v>876</v>
      </c>
      <c r="AX238" s="72" t="s">
        <v>6455</v>
      </c>
      <c r="AY238" s="68" t="s">
        <v>66</v>
      </c>
    </row>
    <row r="239" spans="1:51" x14ac:dyDescent="0.25">
      <c r="A239" s="66" t="s">
        <v>1178</v>
      </c>
      <c r="B239" s="78"/>
      <c r="C239" s="78"/>
      <c r="D239" s="79"/>
      <c r="E239" s="90"/>
      <c r="F239" s="76" t="s">
        <v>6023</v>
      </c>
      <c r="G239" s="91"/>
      <c r="H239" s="77"/>
      <c r="I239" s="82"/>
      <c r="J239" s="92"/>
      <c r="K239" s="77" t="s">
        <v>6894</v>
      </c>
      <c r="L239" s="93"/>
      <c r="M239" s="87"/>
      <c r="N239" s="87"/>
      <c r="O239" s="88"/>
      <c r="P239" s="89"/>
      <c r="Q239" s="89"/>
      <c r="R239" s="75"/>
      <c r="S239" s="75"/>
      <c r="T239" s="75"/>
      <c r="U239" s="75"/>
      <c r="V239" s="52"/>
      <c r="W239" s="52"/>
      <c r="X239" s="52"/>
      <c r="Y239" s="52"/>
      <c r="Z239" s="51"/>
      <c r="AA239" s="83"/>
      <c r="AB239" s="83"/>
      <c r="AC239" s="84"/>
      <c r="AD239" s="68" t="s">
        <v>4236</v>
      </c>
      <c r="AE239" s="68">
        <v>53</v>
      </c>
      <c r="AF239" s="68">
        <v>45</v>
      </c>
      <c r="AG239" s="68">
        <v>544</v>
      </c>
      <c r="AH239" s="68">
        <v>836</v>
      </c>
      <c r="AI239" s="68">
        <v>-21600</v>
      </c>
      <c r="AJ239" s="68" t="s">
        <v>4635</v>
      </c>
      <c r="AK239" s="68" t="s">
        <v>4832</v>
      </c>
      <c r="AL239" s="68"/>
      <c r="AM239" s="68" t="s">
        <v>732</v>
      </c>
      <c r="AN239" s="70">
        <v>40009.618831018517</v>
      </c>
      <c r="AO239" s="72" t="s">
        <v>5472</v>
      </c>
      <c r="AP239" s="68" t="b">
        <v>0</v>
      </c>
      <c r="AQ239" s="68" t="b">
        <v>0</v>
      </c>
      <c r="AR239" s="68" t="b">
        <v>1</v>
      </c>
      <c r="AS239" s="68" t="s">
        <v>779</v>
      </c>
      <c r="AT239" s="68">
        <v>0</v>
      </c>
      <c r="AU239" s="72" t="s">
        <v>798</v>
      </c>
      <c r="AV239" s="68" t="b">
        <v>0</v>
      </c>
      <c r="AW239" s="68" t="s">
        <v>876</v>
      </c>
      <c r="AX239" s="72" t="s">
        <v>6456</v>
      </c>
      <c r="AY239" s="68" t="s">
        <v>66</v>
      </c>
    </row>
    <row r="240" spans="1:51" x14ac:dyDescent="0.25">
      <c r="A240" s="66" t="s">
        <v>202</v>
      </c>
      <c r="B240" s="78"/>
      <c r="C240" s="78"/>
      <c r="D240" s="79"/>
      <c r="E240" s="90"/>
      <c r="F240" s="76" t="s">
        <v>831</v>
      </c>
      <c r="G240" s="91"/>
      <c r="H240" s="77"/>
      <c r="I240" s="82"/>
      <c r="J240" s="92"/>
      <c r="K240" s="77" t="s">
        <v>950</v>
      </c>
      <c r="L240" s="93"/>
      <c r="M240" s="87"/>
      <c r="N240" s="87"/>
      <c r="O240" s="88"/>
      <c r="P240" s="89"/>
      <c r="Q240" s="89"/>
      <c r="R240" s="75"/>
      <c r="S240" s="75"/>
      <c r="T240" s="75"/>
      <c r="U240" s="75"/>
      <c r="V240" s="52"/>
      <c r="W240" s="52"/>
      <c r="X240" s="52"/>
      <c r="Y240" s="52"/>
      <c r="Z240" s="51"/>
      <c r="AA240" s="83"/>
      <c r="AB240" s="83"/>
      <c r="AC240" s="84"/>
      <c r="AD240" s="68" t="s">
        <v>552</v>
      </c>
      <c r="AE240" s="68">
        <v>77</v>
      </c>
      <c r="AF240" s="68">
        <v>163</v>
      </c>
      <c r="AG240" s="68">
        <v>68522</v>
      </c>
      <c r="AH240" s="68">
        <v>0</v>
      </c>
      <c r="AI240" s="68"/>
      <c r="AJ240" s="68" t="s">
        <v>611</v>
      </c>
      <c r="AK240" s="68"/>
      <c r="AL240" s="72" t="s">
        <v>704</v>
      </c>
      <c r="AM240" s="68"/>
      <c r="AN240" s="70">
        <v>40145.077581018515</v>
      </c>
      <c r="AO240" s="68"/>
      <c r="AP240" s="68" t="b">
        <v>0</v>
      </c>
      <c r="AQ240" s="68" t="b">
        <v>0</v>
      </c>
      <c r="AR240" s="68" t="b">
        <v>0</v>
      </c>
      <c r="AS240" s="68" t="s">
        <v>779</v>
      </c>
      <c r="AT240" s="68">
        <v>22</v>
      </c>
      <c r="AU240" s="72" t="s">
        <v>794</v>
      </c>
      <c r="AV240" s="68" t="b">
        <v>0</v>
      </c>
      <c r="AW240" s="68" t="s">
        <v>876</v>
      </c>
      <c r="AX240" s="72" t="s">
        <v>893</v>
      </c>
      <c r="AY240" s="68" t="s">
        <v>66</v>
      </c>
    </row>
    <row r="241" spans="1:51" x14ac:dyDescent="0.25">
      <c r="A241" s="66" t="s">
        <v>203</v>
      </c>
      <c r="B241" s="78"/>
      <c r="C241" s="78"/>
      <c r="D241" s="79"/>
      <c r="E241" s="90"/>
      <c r="F241" s="76" t="s">
        <v>832</v>
      </c>
      <c r="G241" s="91"/>
      <c r="H241" s="77"/>
      <c r="I241" s="82"/>
      <c r="J241" s="92"/>
      <c r="K241" s="77" t="s">
        <v>951</v>
      </c>
      <c r="L241" s="93"/>
      <c r="M241" s="87"/>
      <c r="N241" s="87"/>
      <c r="O241" s="88"/>
      <c r="P241" s="89"/>
      <c r="Q241" s="89"/>
      <c r="R241" s="75"/>
      <c r="S241" s="75"/>
      <c r="T241" s="75"/>
      <c r="U241" s="75"/>
      <c r="V241" s="52"/>
      <c r="W241" s="52"/>
      <c r="X241" s="52"/>
      <c r="Y241" s="52"/>
      <c r="Z241" s="51"/>
      <c r="AA241" s="83"/>
      <c r="AB241" s="83"/>
      <c r="AC241" s="84"/>
      <c r="AD241" s="68" t="s">
        <v>553</v>
      </c>
      <c r="AE241" s="68">
        <v>0</v>
      </c>
      <c r="AF241" s="68">
        <v>78</v>
      </c>
      <c r="AG241" s="68">
        <v>1099</v>
      </c>
      <c r="AH241" s="68">
        <v>0</v>
      </c>
      <c r="AI241" s="68"/>
      <c r="AJ241" s="68" t="s">
        <v>612</v>
      </c>
      <c r="AK241" s="68"/>
      <c r="AL241" s="72" t="s">
        <v>705</v>
      </c>
      <c r="AM241" s="68"/>
      <c r="AN241" s="70">
        <v>41861.017777777779</v>
      </c>
      <c r="AO241" s="72" t="s">
        <v>746</v>
      </c>
      <c r="AP241" s="68" t="b">
        <v>1</v>
      </c>
      <c r="AQ241" s="68" t="b">
        <v>0</v>
      </c>
      <c r="AR241" s="68" t="b">
        <v>0</v>
      </c>
      <c r="AS241" s="68" t="s">
        <v>779</v>
      </c>
      <c r="AT241" s="68">
        <v>0</v>
      </c>
      <c r="AU241" s="72" t="s">
        <v>784</v>
      </c>
      <c r="AV241" s="68" t="b">
        <v>0</v>
      </c>
      <c r="AW241" s="68" t="s">
        <v>876</v>
      </c>
      <c r="AX241" s="72" t="s">
        <v>894</v>
      </c>
      <c r="AY241" s="68" t="s">
        <v>66</v>
      </c>
    </row>
    <row r="242" spans="1:51" x14ac:dyDescent="0.25">
      <c r="A242" s="66" t="s">
        <v>204</v>
      </c>
      <c r="B242" s="78"/>
      <c r="C242" s="78"/>
      <c r="D242" s="79"/>
      <c r="E242" s="90"/>
      <c r="F242" s="76" t="s">
        <v>833</v>
      </c>
      <c r="G242" s="91"/>
      <c r="H242" s="77"/>
      <c r="I242" s="82"/>
      <c r="J242" s="92"/>
      <c r="K242" s="77" t="s">
        <v>952</v>
      </c>
      <c r="L242" s="93"/>
      <c r="M242" s="87"/>
      <c r="N242" s="87"/>
      <c r="O242" s="88"/>
      <c r="P242" s="89"/>
      <c r="Q242" s="89"/>
      <c r="R242" s="75"/>
      <c r="S242" s="75"/>
      <c r="T242" s="75"/>
      <c r="U242" s="75"/>
      <c r="V242" s="52"/>
      <c r="W242" s="52"/>
      <c r="X242" s="52"/>
      <c r="Y242" s="52"/>
      <c r="Z242" s="51"/>
      <c r="AA242" s="83"/>
      <c r="AB242" s="83"/>
      <c r="AC242" s="84"/>
      <c r="AD242" s="68" t="s">
        <v>554</v>
      </c>
      <c r="AE242" s="68">
        <v>0</v>
      </c>
      <c r="AF242" s="68">
        <v>70</v>
      </c>
      <c r="AG242" s="68">
        <v>119</v>
      </c>
      <c r="AH242" s="68">
        <v>0</v>
      </c>
      <c r="AI242" s="68"/>
      <c r="AJ242" s="68" t="s">
        <v>613</v>
      </c>
      <c r="AK242" s="68"/>
      <c r="AL242" s="72" t="s">
        <v>706</v>
      </c>
      <c r="AM242" s="68"/>
      <c r="AN242" s="70">
        <v>41824.061192129629</v>
      </c>
      <c r="AO242" s="72" t="s">
        <v>747</v>
      </c>
      <c r="AP242" s="68" t="b">
        <v>0</v>
      </c>
      <c r="AQ242" s="68" t="b">
        <v>0</v>
      </c>
      <c r="AR242" s="68" t="b">
        <v>0</v>
      </c>
      <c r="AS242" s="68" t="s">
        <v>779</v>
      </c>
      <c r="AT242" s="68">
        <v>1</v>
      </c>
      <c r="AU242" s="72" t="s">
        <v>784</v>
      </c>
      <c r="AV242" s="68" t="b">
        <v>0</v>
      </c>
      <c r="AW242" s="68" t="s">
        <v>876</v>
      </c>
      <c r="AX242" s="72" t="s">
        <v>895</v>
      </c>
      <c r="AY242" s="68" t="s">
        <v>66</v>
      </c>
    </row>
    <row r="243" spans="1:51" x14ac:dyDescent="0.25">
      <c r="A243" s="66" t="s">
        <v>205</v>
      </c>
      <c r="B243" s="78"/>
      <c r="C243" s="78"/>
      <c r="D243" s="79"/>
      <c r="E243" s="90"/>
      <c r="F243" s="76" t="s">
        <v>834</v>
      </c>
      <c r="G243" s="91"/>
      <c r="H243" s="77"/>
      <c r="I243" s="82"/>
      <c r="J243" s="92"/>
      <c r="K243" s="77" t="s">
        <v>953</v>
      </c>
      <c r="L243" s="93"/>
      <c r="M243" s="87"/>
      <c r="N243" s="87"/>
      <c r="O243" s="88"/>
      <c r="P243" s="89"/>
      <c r="Q243" s="89"/>
      <c r="R243" s="75"/>
      <c r="S243" s="75"/>
      <c r="T243" s="75"/>
      <c r="U243" s="75"/>
      <c r="V243" s="52"/>
      <c r="W243" s="52"/>
      <c r="X243" s="52"/>
      <c r="Y243" s="52"/>
      <c r="Z243" s="51"/>
      <c r="AA243" s="83"/>
      <c r="AB243" s="83"/>
      <c r="AC243" s="84"/>
      <c r="AD243" s="68" t="s">
        <v>555</v>
      </c>
      <c r="AE243" s="68">
        <v>0</v>
      </c>
      <c r="AF243" s="68">
        <v>80</v>
      </c>
      <c r="AG243" s="68">
        <v>8172</v>
      </c>
      <c r="AH243" s="68">
        <v>0</v>
      </c>
      <c r="AI243" s="68"/>
      <c r="AJ243" s="68" t="s">
        <v>614</v>
      </c>
      <c r="AK243" s="68"/>
      <c r="AL243" s="72" t="s">
        <v>707</v>
      </c>
      <c r="AM243" s="68"/>
      <c r="AN243" s="70">
        <v>41828.180474537039</v>
      </c>
      <c r="AO243" s="68"/>
      <c r="AP243" s="68" t="b">
        <v>0</v>
      </c>
      <c r="AQ243" s="68" t="b">
        <v>0</v>
      </c>
      <c r="AR243" s="68" t="b">
        <v>0</v>
      </c>
      <c r="AS243" s="68" t="s">
        <v>779</v>
      </c>
      <c r="AT243" s="68">
        <v>8</v>
      </c>
      <c r="AU243" s="72" t="s">
        <v>784</v>
      </c>
      <c r="AV243" s="68" t="b">
        <v>0</v>
      </c>
      <c r="AW243" s="68" t="s">
        <v>876</v>
      </c>
      <c r="AX243" s="72" t="s">
        <v>896</v>
      </c>
      <c r="AY243" s="68" t="s">
        <v>66</v>
      </c>
    </row>
    <row r="244" spans="1:51" x14ac:dyDescent="0.25">
      <c r="A244" s="66" t="s">
        <v>1176</v>
      </c>
      <c r="B244" s="78"/>
      <c r="C244" s="78"/>
      <c r="D244" s="79"/>
      <c r="E244" s="90"/>
      <c r="F244" s="76" t="s">
        <v>6024</v>
      </c>
      <c r="G244" s="91"/>
      <c r="H244" s="77"/>
      <c r="I244" s="82"/>
      <c r="J244" s="92"/>
      <c r="K244" s="77" t="s">
        <v>6895</v>
      </c>
      <c r="L244" s="93"/>
      <c r="M244" s="87"/>
      <c r="N244" s="87"/>
      <c r="O244" s="88"/>
      <c r="P244" s="89"/>
      <c r="Q244" s="89"/>
      <c r="R244" s="75"/>
      <c r="S244" s="75"/>
      <c r="T244" s="75"/>
      <c r="U244" s="75"/>
      <c r="V244" s="52"/>
      <c r="W244" s="52"/>
      <c r="X244" s="52"/>
      <c r="Y244" s="52"/>
      <c r="Z244" s="51"/>
      <c r="AA244" s="83"/>
      <c r="AB244" s="83"/>
      <c r="AC244" s="84"/>
      <c r="AD244" s="68" t="s">
        <v>4237</v>
      </c>
      <c r="AE244" s="68">
        <v>1968</v>
      </c>
      <c r="AF244" s="68">
        <v>294</v>
      </c>
      <c r="AG244" s="68">
        <v>13795</v>
      </c>
      <c r="AH244" s="68">
        <v>3</v>
      </c>
      <c r="AI244" s="68">
        <v>-21600</v>
      </c>
      <c r="AJ244" s="68" t="s">
        <v>4636</v>
      </c>
      <c r="AK244" s="68" t="s">
        <v>4823</v>
      </c>
      <c r="AL244" s="72" t="s">
        <v>5164</v>
      </c>
      <c r="AM244" s="68" t="s">
        <v>732</v>
      </c>
      <c r="AN244" s="70">
        <v>39937.864027777781</v>
      </c>
      <c r="AO244" s="72" t="s">
        <v>5473</v>
      </c>
      <c r="AP244" s="68" t="b">
        <v>0</v>
      </c>
      <c r="AQ244" s="68" t="b">
        <v>0</v>
      </c>
      <c r="AR244" s="68" t="b">
        <v>1</v>
      </c>
      <c r="AS244" s="68" t="s">
        <v>779</v>
      </c>
      <c r="AT244" s="68">
        <v>18</v>
      </c>
      <c r="AU244" s="72" t="s">
        <v>5724</v>
      </c>
      <c r="AV244" s="68" t="b">
        <v>0</v>
      </c>
      <c r="AW244" s="68" t="s">
        <v>876</v>
      </c>
      <c r="AX244" s="72" t="s">
        <v>6457</v>
      </c>
      <c r="AY244" s="68" t="s">
        <v>66</v>
      </c>
    </row>
    <row r="245" spans="1:51" x14ac:dyDescent="0.25">
      <c r="A245" s="66" t="s">
        <v>1206</v>
      </c>
      <c r="B245" s="78"/>
      <c r="C245" s="78"/>
      <c r="D245" s="79"/>
      <c r="E245" s="90"/>
      <c r="F245" s="76" t="s">
        <v>6025</v>
      </c>
      <c r="G245" s="91"/>
      <c r="H245" s="77"/>
      <c r="I245" s="82"/>
      <c r="J245" s="92"/>
      <c r="K245" s="77" t="s">
        <v>6896</v>
      </c>
      <c r="L245" s="93"/>
      <c r="M245" s="87"/>
      <c r="N245" s="87"/>
      <c r="O245" s="88"/>
      <c r="P245" s="89"/>
      <c r="Q245" s="89"/>
      <c r="R245" s="75"/>
      <c r="S245" s="75"/>
      <c r="T245" s="75"/>
      <c r="U245" s="75"/>
      <c r="V245" s="52"/>
      <c r="W245" s="52"/>
      <c r="X245" s="52"/>
      <c r="Y245" s="52"/>
      <c r="Z245" s="51"/>
      <c r="AA245" s="83"/>
      <c r="AB245" s="83"/>
      <c r="AC245" s="84"/>
      <c r="AD245" s="68" t="s">
        <v>4238</v>
      </c>
      <c r="AE245" s="68">
        <v>3770</v>
      </c>
      <c r="AF245" s="68">
        <v>3841</v>
      </c>
      <c r="AG245" s="68">
        <v>3021</v>
      </c>
      <c r="AH245" s="68">
        <v>519</v>
      </c>
      <c r="AI245" s="68">
        <v>-21600</v>
      </c>
      <c r="AJ245" s="68" t="s">
        <v>4637</v>
      </c>
      <c r="AK245" s="68" t="s">
        <v>683</v>
      </c>
      <c r="AL245" s="72" t="s">
        <v>5165</v>
      </c>
      <c r="AM245" s="68" t="s">
        <v>732</v>
      </c>
      <c r="AN245" s="70">
        <v>39968.570300925923</v>
      </c>
      <c r="AO245" s="72" t="s">
        <v>5474</v>
      </c>
      <c r="AP245" s="68" t="b">
        <v>0</v>
      </c>
      <c r="AQ245" s="68" t="b">
        <v>0</v>
      </c>
      <c r="AR245" s="68" t="b">
        <v>1</v>
      </c>
      <c r="AS245" s="68" t="s">
        <v>779</v>
      </c>
      <c r="AT245" s="68">
        <v>38</v>
      </c>
      <c r="AU245" s="72" t="s">
        <v>5725</v>
      </c>
      <c r="AV245" s="68" t="b">
        <v>0</v>
      </c>
      <c r="AW245" s="68" t="s">
        <v>876</v>
      </c>
      <c r="AX245" s="72" t="s">
        <v>6458</v>
      </c>
      <c r="AY245" s="68" t="s">
        <v>66</v>
      </c>
    </row>
    <row r="246" spans="1:51" x14ac:dyDescent="0.25">
      <c r="A246" s="66" t="s">
        <v>1177</v>
      </c>
      <c r="B246" s="78"/>
      <c r="C246" s="78"/>
      <c r="D246" s="79"/>
      <c r="E246" s="90"/>
      <c r="F246" s="76" t="s">
        <v>6026</v>
      </c>
      <c r="G246" s="91"/>
      <c r="H246" s="77"/>
      <c r="I246" s="82"/>
      <c r="J246" s="92"/>
      <c r="K246" s="77" t="s">
        <v>6897</v>
      </c>
      <c r="L246" s="93"/>
      <c r="M246" s="87"/>
      <c r="N246" s="87"/>
      <c r="O246" s="88"/>
      <c r="P246" s="89"/>
      <c r="Q246" s="89"/>
      <c r="R246" s="75"/>
      <c r="S246" s="75"/>
      <c r="T246" s="75"/>
      <c r="U246" s="75"/>
      <c r="V246" s="52"/>
      <c r="W246" s="52"/>
      <c r="X246" s="52"/>
      <c r="Y246" s="52"/>
      <c r="Z246" s="51"/>
      <c r="AA246" s="83"/>
      <c r="AB246" s="83"/>
      <c r="AC246" s="84"/>
      <c r="AD246" s="68" t="s">
        <v>4239</v>
      </c>
      <c r="AE246" s="68">
        <v>160</v>
      </c>
      <c r="AF246" s="68">
        <v>246</v>
      </c>
      <c r="AG246" s="68">
        <v>6472</v>
      </c>
      <c r="AH246" s="68">
        <v>4750</v>
      </c>
      <c r="AI246" s="68"/>
      <c r="AJ246" s="68"/>
      <c r="AK246" s="68"/>
      <c r="AL246" s="68"/>
      <c r="AM246" s="68"/>
      <c r="AN246" s="70">
        <v>41776.887141203704</v>
      </c>
      <c r="AO246" s="68"/>
      <c r="AP246" s="68" t="b">
        <v>1</v>
      </c>
      <c r="AQ246" s="68" t="b">
        <v>0</v>
      </c>
      <c r="AR246" s="68" t="b">
        <v>1</v>
      </c>
      <c r="AS246" s="68" t="s">
        <v>779</v>
      </c>
      <c r="AT246" s="68">
        <v>32</v>
      </c>
      <c r="AU246" s="72" t="s">
        <v>784</v>
      </c>
      <c r="AV246" s="68" t="b">
        <v>0</v>
      </c>
      <c r="AW246" s="68" t="s">
        <v>876</v>
      </c>
      <c r="AX246" s="72" t="s">
        <v>6459</v>
      </c>
      <c r="AY246" s="68" t="s">
        <v>66</v>
      </c>
    </row>
    <row r="247" spans="1:51" x14ac:dyDescent="0.25">
      <c r="A247" s="66" t="s">
        <v>1179</v>
      </c>
      <c r="B247" s="78"/>
      <c r="C247" s="78"/>
      <c r="D247" s="79"/>
      <c r="E247" s="90"/>
      <c r="F247" s="76" t="s">
        <v>6027</v>
      </c>
      <c r="G247" s="91"/>
      <c r="H247" s="77"/>
      <c r="I247" s="82"/>
      <c r="J247" s="92"/>
      <c r="K247" s="77" t="s">
        <v>6898</v>
      </c>
      <c r="L247" s="93"/>
      <c r="M247" s="87"/>
      <c r="N247" s="87"/>
      <c r="O247" s="88"/>
      <c r="P247" s="89"/>
      <c r="Q247" s="89"/>
      <c r="R247" s="75"/>
      <c r="S247" s="75"/>
      <c r="T247" s="75"/>
      <c r="U247" s="75"/>
      <c r="V247" s="52"/>
      <c r="W247" s="52"/>
      <c r="X247" s="52"/>
      <c r="Y247" s="52"/>
      <c r="Z247" s="51"/>
      <c r="AA247" s="83"/>
      <c r="AB247" s="83"/>
      <c r="AC247" s="84"/>
      <c r="AD247" s="68" t="s">
        <v>4240</v>
      </c>
      <c r="AE247" s="68">
        <v>537</v>
      </c>
      <c r="AF247" s="68">
        <v>398</v>
      </c>
      <c r="AG247" s="68">
        <v>7496</v>
      </c>
      <c r="AH247" s="68">
        <v>3009</v>
      </c>
      <c r="AI247" s="68">
        <v>-18000</v>
      </c>
      <c r="AJ247" s="68" t="s">
        <v>4638</v>
      </c>
      <c r="AK247" s="68" t="s">
        <v>4941</v>
      </c>
      <c r="AL247" s="68"/>
      <c r="AM247" s="68" t="s">
        <v>5299</v>
      </c>
      <c r="AN247" s="70">
        <v>39912.924756944441</v>
      </c>
      <c r="AO247" s="72" t="s">
        <v>5475</v>
      </c>
      <c r="AP247" s="68" t="b">
        <v>0</v>
      </c>
      <c r="AQ247" s="68" t="b">
        <v>0</v>
      </c>
      <c r="AR247" s="68" t="b">
        <v>1</v>
      </c>
      <c r="AS247" s="68" t="s">
        <v>779</v>
      </c>
      <c r="AT247" s="68">
        <v>22</v>
      </c>
      <c r="AU247" s="72" t="s">
        <v>5726</v>
      </c>
      <c r="AV247" s="68" t="b">
        <v>0</v>
      </c>
      <c r="AW247" s="68" t="s">
        <v>876</v>
      </c>
      <c r="AX247" s="72" t="s">
        <v>6460</v>
      </c>
      <c r="AY247" s="68" t="s">
        <v>66</v>
      </c>
    </row>
    <row r="248" spans="1:51" x14ac:dyDescent="0.25">
      <c r="A248" s="66" t="s">
        <v>197</v>
      </c>
      <c r="B248" s="78"/>
      <c r="C248" s="78"/>
      <c r="D248" s="79"/>
      <c r="E248" s="90"/>
      <c r="F248" s="76" t="s">
        <v>825</v>
      </c>
      <c r="G248" s="91"/>
      <c r="H248" s="77"/>
      <c r="I248" s="82"/>
      <c r="J248" s="92"/>
      <c r="K248" s="77" t="s">
        <v>6899</v>
      </c>
      <c r="L248" s="93"/>
      <c r="M248" s="87"/>
      <c r="N248" s="87"/>
      <c r="O248" s="88"/>
      <c r="P248" s="89"/>
      <c r="Q248" s="89"/>
      <c r="R248" s="75"/>
      <c r="S248" s="75"/>
      <c r="T248" s="75"/>
      <c r="U248" s="75"/>
      <c r="V248" s="52"/>
      <c r="W248" s="52"/>
      <c r="X248" s="52"/>
      <c r="Y248" s="52"/>
      <c r="Z248" s="51"/>
      <c r="AA248" s="83"/>
      <c r="AB248" s="83"/>
      <c r="AC248" s="84"/>
      <c r="AD248" s="68" t="s">
        <v>546</v>
      </c>
      <c r="AE248" s="68">
        <v>3863</v>
      </c>
      <c r="AF248" s="68">
        <v>3518</v>
      </c>
      <c r="AG248" s="68">
        <v>59470</v>
      </c>
      <c r="AH248" s="68">
        <v>718</v>
      </c>
      <c r="AI248" s="68">
        <v>-25200</v>
      </c>
      <c r="AJ248" s="68" t="s">
        <v>606</v>
      </c>
      <c r="AK248" s="68" t="s">
        <v>660</v>
      </c>
      <c r="AL248" s="72" t="s">
        <v>700</v>
      </c>
      <c r="AM248" s="68" t="s">
        <v>734</v>
      </c>
      <c r="AN248" s="70">
        <v>39919.126446759263</v>
      </c>
      <c r="AO248" s="68"/>
      <c r="AP248" s="68" t="b">
        <v>0</v>
      </c>
      <c r="AQ248" s="68" t="b">
        <v>0</v>
      </c>
      <c r="AR248" s="68" t="b">
        <v>1</v>
      </c>
      <c r="AS248" s="68" t="s">
        <v>779</v>
      </c>
      <c r="AT248" s="68">
        <v>150</v>
      </c>
      <c r="AU248" s="72" t="s">
        <v>789</v>
      </c>
      <c r="AV248" s="68" t="b">
        <v>0</v>
      </c>
      <c r="AW248" s="68" t="s">
        <v>876</v>
      </c>
      <c r="AX248" s="72" t="s">
        <v>887</v>
      </c>
      <c r="AY248" s="68" t="s">
        <v>66</v>
      </c>
    </row>
    <row r="249" spans="1:51" x14ac:dyDescent="0.25">
      <c r="A249" s="66" t="s">
        <v>246</v>
      </c>
      <c r="B249" s="78"/>
      <c r="C249" s="78"/>
      <c r="D249" s="79"/>
      <c r="E249" s="90"/>
      <c r="F249" s="76" t="s">
        <v>826</v>
      </c>
      <c r="G249" s="91"/>
      <c r="H249" s="77"/>
      <c r="I249" s="82"/>
      <c r="J249" s="92"/>
      <c r="K249" s="77" t="s">
        <v>945</v>
      </c>
      <c r="L249" s="93"/>
      <c r="M249" s="87"/>
      <c r="N249" s="87"/>
      <c r="O249" s="88"/>
      <c r="P249" s="89"/>
      <c r="Q249" s="89"/>
      <c r="R249" s="75"/>
      <c r="S249" s="75"/>
      <c r="T249" s="75"/>
      <c r="U249" s="75"/>
      <c r="V249" s="52"/>
      <c r="W249" s="52"/>
      <c r="X249" s="52"/>
      <c r="Y249" s="52"/>
      <c r="Z249" s="51"/>
      <c r="AA249" s="83"/>
      <c r="AB249" s="83"/>
      <c r="AC249" s="84"/>
      <c r="AD249" s="68" t="s">
        <v>547</v>
      </c>
      <c r="AE249" s="68">
        <v>1740</v>
      </c>
      <c r="AF249" s="68">
        <v>90050</v>
      </c>
      <c r="AG249" s="68">
        <v>7879</v>
      </c>
      <c r="AH249" s="68">
        <v>490</v>
      </c>
      <c r="AI249" s="68"/>
      <c r="AJ249" s="68" t="s">
        <v>607</v>
      </c>
      <c r="AK249" s="68" t="s">
        <v>661</v>
      </c>
      <c r="AL249" s="72" t="s">
        <v>701</v>
      </c>
      <c r="AM249" s="68"/>
      <c r="AN249" s="70">
        <v>40480.357060185182</v>
      </c>
      <c r="AO249" s="72" t="s">
        <v>743</v>
      </c>
      <c r="AP249" s="68" t="b">
        <v>0</v>
      </c>
      <c r="AQ249" s="68" t="b">
        <v>0</v>
      </c>
      <c r="AR249" s="68" t="b">
        <v>0</v>
      </c>
      <c r="AS249" s="68" t="s">
        <v>779</v>
      </c>
      <c r="AT249" s="68">
        <v>3526</v>
      </c>
      <c r="AU249" s="72" t="s">
        <v>790</v>
      </c>
      <c r="AV249" s="68" t="b">
        <v>0</v>
      </c>
      <c r="AW249" s="68" t="s">
        <v>876</v>
      </c>
      <c r="AX249" s="72" t="s">
        <v>888</v>
      </c>
      <c r="AY249" s="68" t="s">
        <v>65</v>
      </c>
    </row>
    <row r="250" spans="1:51" x14ac:dyDescent="0.25">
      <c r="A250" s="66" t="s">
        <v>1380</v>
      </c>
      <c r="B250" s="78"/>
      <c r="C250" s="78"/>
      <c r="D250" s="79"/>
      <c r="E250" s="90"/>
      <c r="F250" s="76" t="s">
        <v>6028</v>
      </c>
      <c r="G250" s="91"/>
      <c r="H250" s="77"/>
      <c r="I250" s="82"/>
      <c r="J250" s="92"/>
      <c r="K250" s="77" t="s">
        <v>6900</v>
      </c>
      <c r="L250" s="93"/>
      <c r="M250" s="87"/>
      <c r="N250" s="87"/>
      <c r="O250" s="88"/>
      <c r="P250" s="89"/>
      <c r="Q250" s="89"/>
      <c r="R250" s="75"/>
      <c r="S250" s="75"/>
      <c r="T250" s="75"/>
      <c r="U250" s="75"/>
      <c r="V250" s="52"/>
      <c r="W250" s="52"/>
      <c r="X250" s="52"/>
      <c r="Y250" s="52"/>
      <c r="Z250" s="51"/>
      <c r="AA250" s="83"/>
      <c r="AB250" s="83"/>
      <c r="AC250" s="84"/>
      <c r="AD250" s="68" t="s">
        <v>4241</v>
      </c>
      <c r="AE250" s="68">
        <v>548</v>
      </c>
      <c r="AF250" s="68">
        <v>22446</v>
      </c>
      <c r="AG250" s="68">
        <v>3724</v>
      </c>
      <c r="AH250" s="68">
        <v>1385</v>
      </c>
      <c r="AI250" s="68">
        <v>-21600</v>
      </c>
      <c r="AJ250" s="68" t="s">
        <v>4639</v>
      </c>
      <c r="AK250" s="68" t="s">
        <v>4942</v>
      </c>
      <c r="AL250" s="72" t="s">
        <v>5166</v>
      </c>
      <c r="AM250" s="68" t="s">
        <v>732</v>
      </c>
      <c r="AN250" s="70">
        <v>40023.662812499999</v>
      </c>
      <c r="AO250" s="72" t="s">
        <v>5476</v>
      </c>
      <c r="AP250" s="68" t="b">
        <v>0</v>
      </c>
      <c r="AQ250" s="68" t="b">
        <v>0</v>
      </c>
      <c r="AR250" s="68" t="b">
        <v>1</v>
      </c>
      <c r="AS250" s="68" t="s">
        <v>779</v>
      </c>
      <c r="AT250" s="68">
        <v>507</v>
      </c>
      <c r="AU250" s="72" t="s">
        <v>5727</v>
      </c>
      <c r="AV250" s="68" t="b">
        <v>0</v>
      </c>
      <c r="AW250" s="68" t="s">
        <v>876</v>
      </c>
      <c r="AX250" s="72" t="s">
        <v>6461</v>
      </c>
      <c r="AY250" s="68" t="s">
        <v>65</v>
      </c>
    </row>
    <row r="251" spans="1:51" x14ac:dyDescent="0.25">
      <c r="A251" s="66" t="s">
        <v>1180</v>
      </c>
      <c r="B251" s="78"/>
      <c r="C251" s="78"/>
      <c r="D251" s="79"/>
      <c r="E251" s="90"/>
      <c r="F251" s="76" t="s">
        <v>6029</v>
      </c>
      <c r="G251" s="91"/>
      <c r="H251" s="77"/>
      <c r="I251" s="82"/>
      <c r="J251" s="92"/>
      <c r="K251" s="77" t="s">
        <v>6901</v>
      </c>
      <c r="L251" s="93"/>
      <c r="M251" s="87"/>
      <c r="N251" s="87"/>
      <c r="O251" s="88"/>
      <c r="P251" s="89"/>
      <c r="Q251" s="89"/>
      <c r="R251" s="75"/>
      <c r="S251" s="75"/>
      <c r="T251" s="75"/>
      <c r="U251" s="75"/>
      <c r="V251" s="52"/>
      <c r="W251" s="52"/>
      <c r="X251" s="52"/>
      <c r="Y251" s="52"/>
      <c r="Z251" s="51"/>
      <c r="AA251" s="83"/>
      <c r="AB251" s="83"/>
      <c r="AC251" s="84"/>
      <c r="AD251" s="68" t="s">
        <v>4242</v>
      </c>
      <c r="AE251" s="68">
        <v>0</v>
      </c>
      <c r="AF251" s="68">
        <v>13</v>
      </c>
      <c r="AG251" s="68">
        <v>7848</v>
      </c>
      <c r="AH251" s="68">
        <v>0</v>
      </c>
      <c r="AI251" s="68"/>
      <c r="AJ251" s="68" t="s">
        <v>4640</v>
      </c>
      <c r="AK251" s="68" t="s">
        <v>4823</v>
      </c>
      <c r="AL251" s="72" t="s">
        <v>5167</v>
      </c>
      <c r="AM251" s="68"/>
      <c r="AN251" s="70">
        <v>42363.800659722219</v>
      </c>
      <c r="AO251" s="72" t="s">
        <v>5477</v>
      </c>
      <c r="AP251" s="68" t="b">
        <v>0</v>
      </c>
      <c r="AQ251" s="68" t="b">
        <v>0</v>
      </c>
      <c r="AR251" s="68" t="b">
        <v>0</v>
      </c>
      <c r="AS251" s="68" t="s">
        <v>779</v>
      </c>
      <c r="AT251" s="68">
        <v>3</v>
      </c>
      <c r="AU251" s="72" t="s">
        <v>784</v>
      </c>
      <c r="AV251" s="68" t="b">
        <v>0</v>
      </c>
      <c r="AW251" s="68" t="s">
        <v>876</v>
      </c>
      <c r="AX251" s="72" t="s">
        <v>6462</v>
      </c>
      <c r="AY251" s="68" t="s">
        <v>66</v>
      </c>
    </row>
    <row r="252" spans="1:51" x14ac:dyDescent="0.25">
      <c r="A252" s="66" t="s">
        <v>1181</v>
      </c>
      <c r="B252" s="78"/>
      <c r="C252" s="78"/>
      <c r="D252" s="79"/>
      <c r="E252" s="90"/>
      <c r="F252" s="76" t="s">
        <v>6030</v>
      </c>
      <c r="G252" s="91"/>
      <c r="H252" s="77"/>
      <c r="I252" s="82"/>
      <c r="J252" s="92"/>
      <c r="K252" s="77" t="s">
        <v>6902</v>
      </c>
      <c r="L252" s="93"/>
      <c r="M252" s="87"/>
      <c r="N252" s="87"/>
      <c r="O252" s="88"/>
      <c r="P252" s="89"/>
      <c r="Q252" s="89"/>
      <c r="R252" s="75"/>
      <c r="S252" s="75"/>
      <c r="T252" s="75"/>
      <c r="U252" s="75"/>
      <c r="V252" s="52"/>
      <c r="W252" s="52"/>
      <c r="X252" s="52"/>
      <c r="Y252" s="52"/>
      <c r="Z252" s="51"/>
      <c r="AA252" s="83"/>
      <c r="AB252" s="83"/>
      <c r="AC252" s="84"/>
      <c r="AD252" s="68" t="s">
        <v>4243</v>
      </c>
      <c r="AE252" s="68">
        <v>260</v>
      </c>
      <c r="AF252" s="68">
        <v>248</v>
      </c>
      <c r="AG252" s="68">
        <v>612</v>
      </c>
      <c r="AH252" s="68">
        <v>430</v>
      </c>
      <c r="AI252" s="68"/>
      <c r="AJ252" s="68" t="s">
        <v>4641</v>
      </c>
      <c r="AK252" s="68" t="s">
        <v>4943</v>
      </c>
      <c r="AL252" s="72" t="s">
        <v>5168</v>
      </c>
      <c r="AM252" s="68"/>
      <c r="AN252" s="70">
        <v>42087.929826388892</v>
      </c>
      <c r="AO252" s="72" t="s">
        <v>5478</v>
      </c>
      <c r="AP252" s="68" t="b">
        <v>0</v>
      </c>
      <c r="AQ252" s="68" t="b">
        <v>0</v>
      </c>
      <c r="AR252" s="68" t="b">
        <v>0</v>
      </c>
      <c r="AS252" s="68" t="s">
        <v>779</v>
      </c>
      <c r="AT252" s="68">
        <v>7</v>
      </c>
      <c r="AU252" s="72" t="s">
        <v>784</v>
      </c>
      <c r="AV252" s="68" t="b">
        <v>0</v>
      </c>
      <c r="AW252" s="68" t="s">
        <v>876</v>
      </c>
      <c r="AX252" s="72" t="s">
        <v>6463</v>
      </c>
      <c r="AY252" s="68" t="s">
        <v>66</v>
      </c>
    </row>
    <row r="253" spans="1:51" x14ac:dyDescent="0.25">
      <c r="A253" s="66" t="s">
        <v>1182</v>
      </c>
      <c r="B253" s="78"/>
      <c r="C253" s="78"/>
      <c r="D253" s="79"/>
      <c r="E253" s="90"/>
      <c r="F253" s="76" t="s">
        <v>6031</v>
      </c>
      <c r="G253" s="91"/>
      <c r="H253" s="77"/>
      <c r="I253" s="82"/>
      <c r="J253" s="92"/>
      <c r="K253" s="77" t="s">
        <v>6903</v>
      </c>
      <c r="L253" s="93"/>
      <c r="M253" s="87"/>
      <c r="N253" s="87"/>
      <c r="O253" s="88"/>
      <c r="P253" s="89"/>
      <c r="Q253" s="89"/>
      <c r="R253" s="75"/>
      <c r="S253" s="75"/>
      <c r="T253" s="75"/>
      <c r="U253" s="75"/>
      <c r="V253" s="52"/>
      <c r="W253" s="52"/>
      <c r="X253" s="52"/>
      <c r="Y253" s="52"/>
      <c r="Z253" s="51"/>
      <c r="AA253" s="83"/>
      <c r="AB253" s="83"/>
      <c r="AC253" s="84"/>
      <c r="AD253" s="68" t="s">
        <v>4244</v>
      </c>
      <c r="AE253" s="68">
        <v>0</v>
      </c>
      <c r="AF253" s="68">
        <v>3</v>
      </c>
      <c r="AG253" s="68">
        <v>6802</v>
      </c>
      <c r="AH253" s="68">
        <v>0</v>
      </c>
      <c r="AI253" s="68"/>
      <c r="AJ253" s="68"/>
      <c r="AK253" s="68"/>
      <c r="AL253" s="68"/>
      <c r="AM253" s="68"/>
      <c r="AN253" s="70">
        <v>42374.799259259256</v>
      </c>
      <c r="AO253" s="72" t="s">
        <v>5479</v>
      </c>
      <c r="AP253" s="68" t="b">
        <v>1</v>
      </c>
      <c r="AQ253" s="68" t="b">
        <v>0</v>
      </c>
      <c r="AR253" s="68" t="b">
        <v>0</v>
      </c>
      <c r="AS253" s="68" t="s">
        <v>779</v>
      </c>
      <c r="AT253" s="68">
        <v>3</v>
      </c>
      <c r="AU253" s="68"/>
      <c r="AV253" s="68" t="b">
        <v>0</v>
      </c>
      <c r="AW253" s="68" t="s">
        <v>876</v>
      </c>
      <c r="AX253" s="72" t="s">
        <v>6464</v>
      </c>
      <c r="AY253" s="68" t="s">
        <v>66</v>
      </c>
    </row>
    <row r="254" spans="1:51" x14ac:dyDescent="0.25">
      <c r="A254" s="66" t="s">
        <v>1183</v>
      </c>
      <c r="B254" s="78"/>
      <c r="C254" s="78"/>
      <c r="D254" s="79"/>
      <c r="E254" s="90"/>
      <c r="F254" s="76" t="s">
        <v>6032</v>
      </c>
      <c r="G254" s="91"/>
      <c r="H254" s="77"/>
      <c r="I254" s="82"/>
      <c r="J254" s="92"/>
      <c r="K254" s="77" t="s">
        <v>6904</v>
      </c>
      <c r="L254" s="93"/>
      <c r="M254" s="87"/>
      <c r="N254" s="87"/>
      <c r="O254" s="88"/>
      <c r="P254" s="89"/>
      <c r="Q254" s="89"/>
      <c r="R254" s="75"/>
      <c r="S254" s="75"/>
      <c r="T254" s="75"/>
      <c r="U254" s="75"/>
      <c r="V254" s="52"/>
      <c r="W254" s="52"/>
      <c r="X254" s="52"/>
      <c r="Y254" s="52"/>
      <c r="Z254" s="51"/>
      <c r="AA254" s="83"/>
      <c r="AB254" s="83"/>
      <c r="AC254" s="84"/>
      <c r="AD254" s="68" t="s">
        <v>4245</v>
      </c>
      <c r="AE254" s="68">
        <v>210</v>
      </c>
      <c r="AF254" s="68">
        <v>313</v>
      </c>
      <c r="AG254" s="68">
        <v>3735</v>
      </c>
      <c r="AH254" s="68">
        <v>664</v>
      </c>
      <c r="AI254" s="68"/>
      <c r="AJ254" s="68" t="s">
        <v>4642</v>
      </c>
      <c r="AK254" s="68" t="s">
        <v>4845</v>
      </c>
      <c r="AL254" s="72" t="s">
        <v>5169</v>
      </c>
      <c r="AM254" s="68"/>
      <c r="AN254" s="70">
        <v>41570.028182870374</v>
      </c>
      <c r="AO254" s="72" t="s">
        <v>5480</v>
      </c>
      <c r="AP254" s="68" t="b">
        <v>1</v>
      </c>
      <c r="AQ254" s="68" t="b">
        <v>0</v>
      </c>
      <c r="AR254" s="68" t="b">
        <v>1</v>
      </c>
      <c r="AS254" s="68" t="s">
        <v>779</v>
      </c>
      <c r="AT254" s="68">
        <v>0</v>
      </c>
      <c r="AU254" s="72" t="s">
        <v>784</v>
      </c>
      <c r="AV254" s="68" t="b">
        <v>0</v>
      </c>
      <c r="AW254" s="68" t="s">
        <v>876</v>
      </c>
      <c r="AX254" s="72" t="s">
        <v>6465</v>
      </c>
      <c r="AY254" s="68" t="s">
        <v>66</v>
      </c>
    </row>
    <row r="255" spans="1:51" x14ac:dyDescent="0.25">
      <c r="A255" s="66" t="s">
        <v>1184</v>
      </c>
      <c r="B255" s="78"/>
      <c r="C255" s="78"/>
      <c r="D255" s="79"/>
      <c r="E255" s="90"/>
      <c r="F255" s="76" t="s">
        <v>6033</v>
      </c>
      <c r="G255" s="91"/>
      <c r="H255" s="77"/>
      <c r="I255" s="82"/>
      <c r="J255" s="92"/>
      <c r="K255" s="77" t="s">
        <v>6905</v>
      </c>
      <c r="L255" s="93"/>
      <c r="M255" s="87"/>
      <c r="N255" s="87"/>
      <c r="O255" s="88"/>
      <c r="P255" s="89"/>
      <c r="Q255" s="89"/>
      <c r="R255" s="75"/>
      <c r="S255" s="75"/>
      <c r="T255" s="75"/>
      <c r="U255" s="75"/>
      <c r="V255" s="52"/>
      <c r="W255" s="52"/>
      <c r="X255" s="52"/>
      <c r="Y255" s="52"/>
      <c r="Z255" s="51"/>
      <c r="AA255" s="83"/>
      <c r="AB255" s="83"/>
      <c r="AC255" s="84"/>
      <c r="AD255" s="68" t="s">
        <v>4246</v>
      </c>
      <c r="AE255" s="68">
        <v>549</v>
      </c>
      <c r="AF255" s="68">
        <v>904</v>
      </c>
      <c r="AG255" s="68">
        <v>107653</v>
      </c>
      <c r="AH255" s="68">
        <v>19362</v>
      </c>
      <c r="AI255" s="68">
        <v>-18000</v>
      </c>
      <c r="AJ255" s="68" t="s">
        <v>4643</v>
      </c>
      <c r="AK255" s="68" t="s">
        <v>4944</v>
      </c>
      <c r="AL255" s="68"/>
      <c r="AM255" s="68" t="s">
        <v>5299</v>
      </c>
      <c r="AN255" s="70">
        <v>40595.491724537038</v>
      </c>
      <c r="AO255" s="72" t="s">
        <v>5481</v>
      </c>
      <c r="AP255" s="68" t="b">
        <v>0</v>
      </c>
      <c r="AQ255" s="68" t="b">
        <v>0</v>
      </c>
      <c r="AR255" s="68" t="b">
        <v>0</v>
      </c>
      <c r="AS255" s="68" t="s">
        <v>779</v>
      </c>
      <c r="AT255" s="68">
        <v>26</v>
      </c>
      <c r="AU255" s="72" t="s">
        <v>5728</v>
      </c>
      <c r="AV255" s="68" t="b">
        <v>0</v>
      </c>
      <c r="AW255" s="68" t="s">
        <v>876</v>
      </c>
      <c r="AX255" s="72" t="s">
        <v>6466</v>
      </c>
      <c r="AY255" s="68" t="s">
        <v>66</v>
      </c>
    </row>
    <row r="256" spans="1:51" x14ac:dyDescent="0.25">
      <c r="A256" s="66" t="s">
        <v>1185</v>
      </c>
      <c r="B256" s="78"/>
      <c r="C256" s="78"/>
      <c r="D256" s="79"/>
      <c r="E256" s="90"/>
      <c r="F256" s="76" t="s">
        <v>6034</v>
      </c>
      <c r="G256" s="91"/>
      <c r="H256" s="77"/>
      <c r="I256" s="82"/>
      <c r="J256" s="92"/>
      <c r="K256" s="77" t="s">
        <v>6906</v>
      </c>
      <c r="L256" s="93"/>
      <c r="M256" s="87"/>
      <c r="N256" s="87"/>
      <c r="O256" s="88"/>
      <c r="P256" s="89"/>
      <c r="Q256" s="89"/>
      <c r="R256" s="75"/>
      <c r="S256" s="75"/>
      <c r="T256" s="75"/>
      <c r="U256" s="75"/>
      <c r="V256" s="52"/>
      <c r="W256" s="52"/>
      <c r="X256" s="52"/>
      <c r="Y256" s="52"/>
      <c r="Z256" s="51"/>
      <c r="AA256" s="83"/>
      <c r="AB256" s="83"/>
      <c r="AC256" s="84"/>
      <c r="AD256" s="68" t="s">
        <v>4247</v>
      </c>
      <c r="AE256" s="68">
        <v>469</v>
      </c>
      <c r="AF256" s="68">
        <v>179</v>
      </c>
      <c r="AG256" s="68">
        <v>65</v>
      </c>
      <c r="AH256" s="68">
        <v>56</v>
      </c>
      <c r="AI256" s="68"/>
      <c r="AJ256" s="68"/>
      <c r="AK256" s="68" t="s">
        <v>4945</v>
      </c>
      <c r="AL256" s="72" t="s">
        <v>5170</v>
      </c>
      <c r="AM256" s="68"/>
      <c r="AN256" s="70">
        <v>40191.715162037035</v>
      </c>
      <c r="AO256" s="72" t="s">
        <v>5482</v>
      </c>
      <c r="AP256" s="68" t="b">
        <v>1</v>
      </c>
      <c r="AQ256" s="68" t="b">
        <v>0</v>
      </c>
      <c r="AR256" s="68" t="b">
        <v>1</v>
      </c>
      <c r="AS256" s="68" t="s">
        <v>779</v>
      </c>
      <c r="AT256" s="68">
        <v>0</v>
      </c>
      <c r="AU256" s="72" t="s">
        <v>784</v>
      </c>
      <c r="AV256" s="68" t="b">
        <v>0</v>
      </c>
      <c r="AW256" s="68" t="s">
        <v>876</v>
      </c>
      <c r="AX256" s="72" t="s">
        <v>6467</v>
      </c>
      <c r="AY256" s="68" t="s">
        <v>66</v>
      </c>
    </row>
    <row r="257" spans="1:51" x14ac:dyDescent="0.25">
      <c r="A257" s="66" t="s">
        <v>1186</v>
      </c>
      <c r="B257" s="78"/>
      <c r="C257" s="78"/>
      <c r="D257" s="79"/>
      <c r="E257" s="90"/>
      <c r="F257" s="76" t="s">
        <v>6035</v>
      </c>
      <c r="G257" s="91"/>
      <c r="H257" s="77"/>
      <c r="I257" s="82"/>
      <c r="J257" s="92"/>
      <c r="K257" s="77" t="s">
        <v>6907</v>
      </c>
      <c r="L257" s="93"/>
      <c r="M257" s="87"/>
      <c r="N257" s="87"/>
      <c r="O257" s="88"/>
      <c r="P257" s="89"/>
      <c r="Q257" s="89"/>
      <c r="R257" s="75"/>
      <c r="S257" s="75"/>
      <c r="T257" s="75"/>
      <c r="U257" s="75"/>
      <c r="V257" s="52"/>
      <c r="W257" s="52"/>
      <c r="X257" s="52"/>
      <c r="Y257" s="52"/>
      <c r="Z257" s="51"/>
      <c r="AA257" s="83"/>
      <c r="AB257" s="83"/>
      <c r="AC257" s="84"/>
      <c r="AD257" s="68" t="s">
        <v>4248</v>
      </c>
      <c r="AE257" s="68">
        <v>857</v>
      </c>
      <c r="AF257" s="68">
        <v>336</v>
      </c>
      <c r="AG257" s="68">
        <v>1663</v>
      </c>
      <c r="AH257" s="68">
        <v>2297</v>
      </c>
      <c r="AI257" s="68">
        <v>-21600</v>
      </c>
      <c r="AJ257" s="68" t="s">
        <v>4644</v>
      </c>
      <c r="AK257" s="68"/>
      <c r="AL257" s="68"/>
      <c r="AM257" s="68" t="s">
        <v>732</v>
      </c>
      <c r="AN257" s="70">
        <v>41088.685717592591</v>
      </c>
      <c r="AO257" s="72" t="s">
        <v>5483</v>
      </c>
      <c r="AP257" s="68" t="b">
        <v>0</v>
      </c>
      <c r="AQ257" s="68" t="b">
        <v>0</v>
      </c>
      <c r="AR257" s="68" t="b">
        <v>1</v>
      </c>
      <c r="AS257" s="68" t="s">
        <v>779</v>
      </c>
      <c r="AT257" s="68">
        <v>4</v>
      </c>
      <c r="AU257" s="72" t="s">
        <v>5729</v>
      </c>
      <c r="AV257" s="68" t="b">
        <v>0</v>
      </c>
      <c r="AW257" s="68" t="s">
        <v>876</v>
      </c>
      <c r="AX257" s="72" t="s">
        <v>6468</v>
      </c>
      <c r="AY257" s="68" t="s">
        <v>66</v>
      </c>
    </row>
    <row r="258" spans="1:51" x14ac:dyDescent="0.25">
      <c r="A258" s="66" t="s">
        <v>1205</v>
      </c>
      <c r="B258" s="78"/>
      <c r="C258" s="78"/>
      <c r="D258" s="79"/>
      <c r="E258" s="90"/>
      <c r="F258" s="76" t="s">
        <v>6036</v>
      </c>
      <c r="G258" s="91"/>
      <c r="H258" s="77"/>
      <c r="I258" s="82"/>
      <c r="J258" s="92"/>
      <c r="K258" s="77" t="s">
        <v>6908</v>
      </c>
      <c r="L258" s="93"/>
      <c r="M258" s="87"/>
      <c r="N258" s="87"/>
      <c r="O258" s="88"/>
      <c r="P258" s="89"/>
      <c r="Q258" s="89"/>
      <c r="R258" s="75"/>
      <c r="S258" s="75"/>
      <c r="T258" s="75"/>
      <c r="U258" s="75"/>
      <c r="V258" s="52"/>
      <c r="W258" s="52"/>
      <c r="X258" s="52"/>
      <c r="Y258" s="52"/>
      <c r="Z258" s="51"/>
      <c r="AA258" s="83"/>
      <c r="AB258" s="83"/>
      <c r="AC258" s="84"/>
      <c r="AD258" s="68" t="s">
        <v>4249</v>
      </c>
      <c r="AE258" s="68">
        <v>326</v>
      </c>
      <c r="AF258" s="68">
        <v>252</v>
      </c>
      <c r="AG258" s="68">
        <v>388</v>
      </c>
      <c r="AH258" s="68">
        <v>60</v>
      </c>
      <c r="AI258" s="68"/>
      <c r="AJ258" s="68" t="s">
        <v>4645</v>
      </c>
      <c r="AK258" s="68" t="s">
        <v>683</v>
      </c>
      <c r="AL258" s="72" t="s">
        <v>5171</v>
      </c>
      <c r="AM258" s="68"/>
      <c r="AN258" s="70">
        <v>41842.768541666665</v>
      </c>
      <c r="AO258" s="72" t="s">
        <v>5484</v>
      </c>
      <c r="AP258" s="68" t="b">
        <v>0</v>
      </c>
      <c r="AQ258" s="68" t="b">
        <v>0</v>
      </c>
      <c r="AR258" s="68" t="b">
        <v>1</v>
      </c>
      <c r="AS258" s="68" t="s">
        <v>779</v>
      </c>
      <c r="AT258" s="68">
        <v>1</v>
      </c>
      <c r="AU258" s="72" t="s">
        <v>784</v>
      </c>
      <c r="AV258" s="68" t="b">
        <v>0</v>
      </c>
      <c r="AW258" s="68" t="s">
        <v>876</v>
      </c>
      <c r="AX258" s="72" t="s">
        <v>6469</v>
      </c>
      <c r="AY258" s="68" t="s">
        <v>66</v>
      </c>
    </row>
    <row r="259" spans="1:51" x14ac:dyDescent="0.25">
      <c r="A259" s="66" t="s">
        <v>1187</v>
      </c>
      <c r="B259" s="78"/>
      <c r="C259" s="78"/>
      <c r="D259" s="79"/>
      <c r="E259" s="90"/>
      <c r="F259" s="76" t="s">
        <v>6037</v>
      </c>
      <c r="G259" s="91"/>
      <c r="H259" s="77"/>
      <c r="I259" s="82"/>
      <c r="J259" s="92"/>
      <c r="K259" s="77" t="s">
        <v>6909</v>
      </c>
      <c r="L259" s="93"/>
      <c r="M259" s="87"/>
      <c r="N259" s="87"/>
      <c r="O259" s="88"/>
      <c r="P259" s="89"/>
      <c r="Q259" s="89"/>
      <c r="R259" s="75"/>
      <c r="S259" s="75"/>
      <c r="T259" s="75"/>
      <c r="U259" s="75"/>
      <c r="V259" s="52"/>
      <c r="W259" s="52"/>
      <c r="X259" s="52"/>
      <c r="Y259" s="52"/>
      <c r="Z259" s="51"/>
      <c r="AA259" s="83"/>
      <c r="AB259" s="83"/>
      <c r="AC259" s="84"/>
      <c r="AD259" s="68" t="s">
        <v>4250</v>
      </c>
      <c r="AE259" s="68">
        <v>354</v>
      </c>
      <c r="AF259" s="68">
        <v>213</v>
      </c>
      <c r="AG259" s="68">
        <v>3342</v>
      </c>
      <c r="AH259" s="68">
        <v>1006</v>
      </c>
      <c r="AI259" s="68"/>
      <c r="AJ259" s="68" t="s">
        <v>4646</v>
      </c>
      <c r="AK259" s="68" t="s">
        <v>4946</v>
      </c>
      <c r="AL259" s="72" t="s">
        <v>5172</v>
      </c>
      <c r="AM259" s="68"/>
      <c r="AN259" s="70">
        <v>41422.062152777777</v>
      </c>
      <c r="AO259" s="72" t="s">
        <v>5485</v>
      </c>
      <c r="AP259" s="68" t="b">
        <v>0</v>
      </c>
      <c r="AQ259" s="68" t="b">
        <v>0</v>
      </c>
      <c r="AR259" s="68" t="b">
        <v>1</v>
      </c>
      <c r="AS259" s="68" t="s">
        <v>779</v>
      </c>
      <c r="AT259" s="68">
        <v>1</v>
      </c>
      <c r="AU259" s="72" t="s">
        <v>784</v>
      </c>
      <c r="AV259" s="68" t="b">
        <v>0</v>
      </c>
      <c r="AW259" s="68" t="s">
        <v>876</v>
      </c>
      <c r="AX259" s="72" t="s">
        <v>6470</v>
      </c>
      <c r="AY259" s="68" t="s">
        <v>66</v>
      </c>
    </row>
    <row r="260" spans="1:51" x14ac:dyDescent="0.25">
      <c r="A260" s="66" t="s">
        <v>1188</v>
      </c>
      <c r="B260" s="78"/>
      <c r="C260" s="78"/>
      <c r="D260" s="79"/>
      <c r="E260" s="90"/>
      <c r="F260" s="76" t="s">
        <v>6038</v>
      </c>
      <c r="G260" s="91"/>
      <c r="H260" s="77"/>
      <c r="I260" s="82"/>
      <c r="J260" s="92"/>
      <c r="K260" s="77" t="s">
        <v>6910</v>
      </c>
      <c r="L260" s="93"/>
      <c r="M260" s="87"/>
      <c r="N260" s="87"/>
      <c r="O260" s="88"/>
      <c r="P260" s="89"/>
      <c r="Q260" s="89"/>
      <c r="R260" s="75"/>
      <c r="S260" s="75"/>
      <c r="T260" s="75"/>
      <c r="U260" s="75"/>
      <c r="V260" s="52"/>
      <c r="W260" s="52"/>
      <c r="X260" s="52"/>
      <c r="Y260" s="52"/>
      <c r="Z260" s="51"/>
      <c r="AA260" s="83"/>
      <c r="AB260" s="83"/>
      <c r="AC260" s="84"/>
      <c r="AD260" s="68" t="s">
        <v>4251</v>
      </c>
      <c r="AE260" s="68">
        <v>816</v>
      </c>
      <c r="AF260" s="68">
        <v>821</v>
      </c>
      <c r="AG260" s="68">
        <v>17677</v>
      </c>
      <c r="AH260" s="68">
        <v>10646</v>
      </c>
      <c r="AI260" s="68">
        <v>-21600</v>
      </c>
      <c r="AJ260" s="68" t="s">
        <v>4647</v>
      </c>
      <c r="AK260" s="68"/>
      <c r="AL260" s="68"/>
      <c r="AM260" s="68" t="s">
        <v>732</v>
      </c>
      <c r="AN260" s="70">
        <v>41003.719907407409</v>
      </c>
      <c r="AO260" s="72" t="s">
        <v>5486</v>
      </c>
      <c r="AP260" s="68" t="b">
        <v>1</v>
      </c>
      <c r="AQ260" s="68" t="b">
        <v>0</v>
      </c>
      <c r="AR260" s="68" t="b">
        <v>1</v>
      </c>
      <c r="AS260" s="68" t="s">
        <v>779</v>
      </c>
      <c r="AT260" s="68">
        <v>0</v>
      </c>
      <c r="AU260" s="72" t="s">
        <v>784</v>
      </c>
      <c r="AV260" s="68" t="b">
        <v>0</v>
      </c>
      <c r="AW260" s="68" t="s">
        <v>876</v>
      </c>
      <c r="AX260" s="72" t="s">
        <v>6471</v>
      </c>
      <c r="AY260" s="68" t="s">
        <v>66</v>
      </c>
    </row>
    <row r="261" spans="1:51" x14ac:dyDescent="0.25">
      <c r="A261" s="66" t="s">
        <v>206</v>
      </c>
      <c r="B261" s="78"/>
      <c r="C261" s="78"/>
      <c r="D261" s="79"/>
      <c r="E261" s="90"/>
      <c r="F261" s="76" t="s">
        <v>835</v>
      </c>
      <c r="G261" s="91"/>
      <c r="H261" s="77"/>
      <c r="I261" s="82"/>
      <c r="J261" s="92"/>
      <c r="K261" s="77" t="s">
        <v>954</v>
      </c>
      <c r="L261" s="93"/>
      <c r="M261" s="87"/>
      <c r="N261" s="87"/>
      <c r="O261" s="88"/>
      <c r="P261" s="89"/>
      <c r="Q261" s="89"/>
      <c r="R261" s="75"/>
      <c r="S261" s="75"/>
      <c r="T261" s="75"/>
      <c r="U261" s="75"/>
      <c r="V261" s="52"/>
      <c r="W261" s="52"/>
      <c r="X261" s="52"/>
      <c r="Y261" s="52"/>
      <c r="Z261" s="51"/>
      <c r="AA261" s="83"/>
      <c r="AB261" s="83"/>
      <c r="AC261" s="84"/>
      <c r="AD261" s="68" t="s">
        <v>556</v>
      </c>
      <c r="AE261" s="68">
        <v>300</v>
      </c>
      <c r="AF261" s="68">
        <v>635</v>
      </c>
      <c r="AG261" s="68">
        <v>38866</v>
      </c>
      <c r="AH261" s="68">
        <v>12045</v>
      </c>
      <c r="AI261" s="68">
        <v>-21600</v>
      </c>
      <c r="AJ261" s="68" t="s">
        <v>615</v>
      </c>
      <c r="AK261" s="68" t="s">
        <v>664</v>
      </c>
      <c r="AL261" s="68"/>
      <c r="AM261" s="68" t="s">
        <v>732</v>
      </c>
      <c r="AN261" s="70">
        <v>41010.194120370368</v>
      </c>
      <c r="AO261" s="72" t="s">
        <v>748</v>
      </c>
      <c r="AP261" s="68" t="b">
        <v>1</v>
      </c>
      <c r="AQ261" s="68" t="b">
        <v>0</v>
      </c>
      <c r="AR261" s="68" t="b">
        <v>1</v>
      </c>
      <c r="AS261" s="68" t="s">
        <v>779</v>
      </c>
      <c r="AT261" s="68">
        <v>4</v>
      </c>
      <c r="AU261" s="72" t="s">
        <v>784</v>
      </c>
      <c r="AV261" s="68" t="b">
        <v>0</v>
      </c>
      <c r="AW261" s="68" t="s">
        <v>876</v>
      </c>
      <c r="AX261" s="72" t="s">
        <v>897</v>
      </c>
      <c r="AY261" s="68" t="s">
        <v>66</v>
      </c>
    </row>
    <row r="262" spans="1:51" x14ac:dyDescent="0.25">
      <c r="A262" s="66" t="s">
        <v>207</v>
      </c>
      <c r="B262" s="78"/>
      <c r="C262" s="78"/>
      <c r="D262" s="79"/>
      <c r="E262" s="90"/>
      <c r="F262" s="76" t="s">
        <v>836</v>
      </c>
      <c r="G262" s="91"/>
      <c r="H262" s="77"/>
      <c r="I262" s="82"/>
      <c r="J262" s="92"/>
      <c r="K262" s="77" t="s">
        <v>955</v>
      </c>
      <c r="L262" s="93"/>
      <c r="M262" s="87"/>
      <c r="N262" s="87"/>
      <c r="O262" s="88"/>
      <c r="P262" s="89"/>
      <c r="Q262" s="89"/>
      <c r="R262" s="75"/>
      <c r="S262" s="75"/>
      <c r="T262" s="75"/>
      <c r="U262" s="75"/>
      <c r="V262" s="52"/>
      <c r="W262" s="52"/>
      <c r="X262" s="52"/>
      <c r="Y262" s="52"/>
      <c r="Z262" s="51"/>
      <c r="AA262" s="83"/>
      <c r="AB262" s="83"/>
      <c r="AC262" s="84"/>
      <c r="AD262" s="68" t="s">
        <v>557</v>
      </c>
      <c r="AE262" s="68">
        <v>435</v>
      </c>
      <c r="AF262" s="68">
        <v>822</v>
      </c>
      <c r="AG262" s="68">
        <v>39579</v>
      </c>
      <c r="AH262" s="68">
        <v>13952</v>
      </c>
      <c r="AI262" s="68">
        <v>-18000</v>
      </c>
      <c r="AJ262" s="68" t="s">
        <v>616</v>
      </c>
      <c r="AK262" s="68"/>
      <c r="AL262" s="68"/>
      <c r="AM262" s="68" t="s">
        <v>733</v>
      </c>
      <c r="AN262" s="70">
        <v>40862.033946759257</v>
      </c>
      <c r="AO262" s="72" t="s">
        <v>749</v>
      </c>
      <c r="AP262" s="68" t="b">
        <v>0</v>
      </c>
      <c r="AQ262" s="68" t="b">
        <v>0</v>
      </c>
      <c r="AR262" s="68" t="b">
        <v>1</v>
      </c>
      <c r="AS262" s="68" t="s">
        <v>779</v>
      </c>
      <c r="AT262" s="68">
        <v>1</v>
      </c>
      <c r="AU262" s="72" t="s">
        <v>787</v>
      </c>
      <c r="AV262" s="68" t="b">
        <v>0</v>
      </c>
      <c r="AW262" s="68" t="s">
        <v>876</v>
      </c>
      <c r="AX262" s="72" t="s">
        <v>898</v>
      </c>
      <c r="AY262" s="68" t="s">
        <v>66</v>
      </c>
    </row>
    <row r="263" spans="1:51" x14ac:dyDescent="0.25">
      <c r="A263" s="66" t="s">
        <v>1189</v>
      </c>
      <c r="B263" s="78"/>
      <c r="C263" s="78"/>
      <c r="D263" s="79"/>
      <c r="E263" s="90"/>
      <c r="F263" s="76" t="s">
        <v>6039</v>
      </c>
      <c r="G263" s="91"/>
      <c r="H263" s="77"/>
      <c r="I263" s="82"/>
      <c r="J263" s="92"/>
      <c r="K263" s="77" t="s">
        <v>6911</v>
      </c>
      <c r="L263" s="93"/>
      <c r="M263" s="87"/>
      <c r="N263" s="87"/>
      <c r="O263" s="88"/>
      <c r="P263" s="89"/>
      <c r="Q263" s="89"/>
      <c r="R263" s="75"/>
      <c r="S263" s="75"/>
      <c r="T263" s="75"/>
      <c r="U263" s="75"/>
      <c r="V263" s="52"/>
      <c r="W263" s="52"/>
      <c r="X263" s="52"/>
      <c r="Y263" s="52"/>
      <c r="Z263" s="51"/>
      <c r="AA263" s="83"/>
      <c r="AB263" s="83"/>
      <c r="AC263" s="84"/>
      <c r="AD263" s="68" t="s">
        <v>4252</v>
      </c>
      <c r="AE263" s="68">
        <v>111</v>
      </c>
      <c r="AF263" s="68">
        <v>214</v>
      </c>
      <c r="AG263" s="68">
        <v>22668</v>
      </c>
      <c r="AH263" s="68">
        <v>16</v>
      </c>
      <c r="AI263" s="68"/>
      <c r="AJ263" s="68" t="s">
        <v>4648</v>
      </c>
      <c r="AK263" s="68" t="s">
        <v>4947</v>
      </c>
      <c r="AL263" s="68"/>
      <c r="AM263" s="68"/>
      <c r="AN263" s="70">
        <v>42072.742789351854</v>
      </c>
      <c r="AO263" s="72" t="s">
        <v>5487</v>
      </c>
      <c r="AP263" s="68" t="b">
        <v>0</v>
      </c>
      <c r="AQ263" s="68" t="b">
        <v>0</v>
      </c>
      <c r="AR263" s="68" t="b">
        <v>0</v>
      </c>
      <c r="AS263" s="68" t="s">
        <v>779</v>
      </c>
      <c r="AT263" s="68">
        <v>77</v>
      </c>
      <c r="AU263" s="72" t="s">
        <v>5730</v>
      </c>
      <c r="AV263" s="68" t="b">
        <v>0</v>
      </c>
      <c r="AW263" s="68" t="s">
        <v>876</v>
      </c>
      <c r="AX263" s="72" t="s">
        <v>6472</v>
      </c>
      <c r="AY263" s="68" t="s">
        <v>66</v>
      </c>
    </row>
    <row r="264" spans="1:51" x14ac:dyDescent="0.25">
      <c r="A264" s="66" t="s">
        <v>1190</v>
      </c>
      <c r="B264" s="78"/>
      <c r="C264" s="78"/>
      <c r="D264" s="79"/>
      <c r="E264" s="90"/>
      <c r="F264" s="76" t="s">
        <v>6040</v>
      </c>
      <c r="G264" s="91"/>
      <c r="H264" s="77"/>
      <c r="I264" s="82"/>
      <c r="J264" s="92"/>
      <c r="K264" s="77" t="s">
        <v>6912</v>
      </c>
      <c r="L264" s="93"/>
      <c r="M264" s="87"/>
      <c r="N264" s="87"/>
      <c r="O264" s="88"/>
      <c r="P264" s="89"/>
      <c r="Q264" s="89"/>
      <c r="R264" s="75"/>
      <c r="S264" s="75"/>
      <c r="T264" s="75"/>
      <c r="U264" s="75"/>
      <c r="V264" s="52"/>
      <c r="W264" s="52"/>
      <c r="X264" s="52"/>
      <c r="Y264" s="52"/>
      <c r="Z264" s="51"/>
      <c r="AA264" s="83"/>
      <c r="AB264" s="83"/>
      <c r="AC264" s="84"/>
      <c r="AD264" s="68" t="s">
        <v>4253</v>
      </c>
      <c r="AE264" s="68">
        <v>0</v>
      </c>
      <c r="AF264" s="68">
        <v>11</v>
      </c>
      <c r="AG264" s="68">
        <v>9823</v>
      </c>
      <c r="AH264" s="68">
        <v>0</v>
      </c>
      <c r="AI264" s="68">
        <v>-21600</v>
      </c>
      <c r="AJ264" s="68" t="s">
        <v>4253</v>
      </c>
      <c r="AK264" s="68"/>
      <c r="AL264" s="72" t="s">
        <v>5173</v>
      </c>
      <c r="AM264" s="68" t="s">
        <v>732</v>
      </c>
      <c r="AN264" s="70">
        <v>42363.290590277778</v>
      </c>
      <c r="AO264" s="72" t="s">
        <v>5488</v>
      </c>
      <c r="AP264" s="68" t="b">
        <v>0</v>
      </c>
      <c r="AQ264" s="68" t="b">
        <v>0</v>
      </c>
      <c r="AR264" s="68" t="b">
        <v>0</v>
      </c>
      <c r="AS264" s="68" t="s">
        <v>779</v>
      </c>
      <c r="AT264" s="68">
        <v>6</v>
      </c>
      <c r="AU264" s="72" t="s">
        <v>784</v>
      </c>
      <c r="AV264" s="68" t="b">
        <v>0</v>
      </c>
      <c r="AW264" s="68" t="s">
        <v>876</v>
      </c>
      <c r="AX264" s="72" t="s">
        <v>6473</v>
      </c>
      <c r="AY264" s="68" t="s">
        <v>66</v>
      </c>
    </row>
    <row r="265" spans="1:51" x14ac:dyDescent="0.25">
      <c r="A265" s="66" t="s">
        <v>1191</v>
      </c>
      <c r="B265" s="78"/>
      <c r="C265" s="78"/>
      <c r="D265" s="79"/>
      <c r="E265" s="90"/>
      <c r="F265" s="76" t="s">
        <v>6041</v>
      </c>
      <c r="G265" s="91"/>
      <c r="H265" s="77"/>
      <c r="I265" s="82"/>
      <c r="J265" s="92"/>
      <c r="K265" s="77" t="s">
        <v>6913</v>
      </c>
      <c r="L265" s="93"/>
      <c r="M265" s="87"/>
      <c r="N265" s="87"/>
      <c r="O265" s="88"/>
      <c r="P265" s="89"/>
      <c r="Q265" s="89"/>
      <c r="R265" s="75"/>
      <c r="S265" s="75"/>
      <c r="T265" s="75"/>
      <c r="U265" s="75"/>
      <c r="V265" s="52"/>
      <c r="W265" s="52"/>
      <c r="X265" s="52"/>
      <c r="Y265" s="52"/>
      <c r="Z265" s="51"/>
      <c r="AA265" s="83"/>
      <c r="AB265" s="83"/>
      <c r="AC265" s="84"/>
      <c r="AD265" s="68" t="s">
        <v>4254</v>
      </c>
      <c r="AE265" s="68">
        <v>90</v>
      </c>
      <c r="AF265" s="68">
        <v>122</v>
      </c>
      <c r="AG265" s="68">
        <v>17881</v>
      </c>
      <c r="AH265" s="68">
        <v>0</v>
      </c>
      <c r="AI265" s="68">
        <v>-28800</v>
      </c>
      <c r="AJ265" s="68" t="s">
        <v>4571</v>
      </c>
      <c r="AK265" s="68" t="s">
        <v>4948</v>
      </c>
      <c r="AL265" s="72" t="s">
        <v>5174</v>
      </c>
      <c r="AM265" s="68" t="s">
        <v>731</v>
      </c>
      <c r="AN265" s="70">
        <v>40711.231319444443</v>
      </c>
      <c r="AO265" s="72" t="s">
        <v>5489</v>
      </c>
      <c r="AP265" s="68" t="b">
        <v>1</v>
      </c>
      <c r="AQ265" s="68" t="b">
        <v>0</v>
      </c>
      <c r="AR265" s="68" t="b">
        <v>0</v>
      </c>
      <c r="AS265" s="68" t="s">
        <v>779</v>
      </c>
      <c r="AT265" s="68">
        <v>13</v>
      </c>
      <c r="AU265" s="72" t="s">
        <v>784</v>
      </c>
      <c r="AV265" s="68" t="b">
        <v>0</v>
      </c>
      <c r="AW265" s="68" t="s">
        <v>876</v>
      </c>
      <c r="AX265" s="72" t="s">
        <v>6474</v>
      </c>
      <c r="AY265" s="68" t="s">
        <v>66</v>
      </c>
    </row>
    <row r="266" spans="1:51" x14ac:dyDescent="0.25">
      <c r="A266" s="66" t="s">
        <v>1192</v>
      </c>
      <c r="B266" s="78"/>
      <c r="C266" s="78"/>
      <c r="D266" s="79"/>
      <c r="E266" s="90"/>
      <c r="F266" s="76" t="s">
        <v>6042</v>
      </c>
      <c r="G266" s="91"/>
      <c r="H266" s="77"/>
      <c r="I266" s="82"/>
      <c r="J266" s="92"/>
      <c r="K266" s="77" t="s">
        <v>6914</v>
      </c>
      <c r="L266" s="93"/>
      <c r="M266" s="87"/>
      <c r="N266" s="87"/>
      <c r="O266" s="88"/>
      <c r="P266" s="89"/>
      <c r="Q266" s="89"/>
      <c r="R266" s="75"/>
      <c r="S266" s="75"/>
      <c r="T266" s="75"/>
      <c r="U266" s="75"/>
      <c r="V266" s="52"/>
      <c r="W266" s="52"/>
      <c r="X266" s="52"/>
      <c r="Y266" s="52"/>
      <c r="Z266" s="51"/>
      <c r="AA266" s="83"/>
      <c r="AB266" s="83"/>
      <c r="AC266" s="84"/>
      <c r="AD266" s="68" t="s">
        <v>4255</v>
      </c>
      <c r="AE266" s="68">
        <v>535</v>
      </c>
      <c r="AF266" s="68">
        <v>282</v>
      </c>
      <c r="AG266" s="68">
        <v>1890</v>
      </c>
      <c r="AH266" s="68">
        <v>2108</v>
      </c>
      <c r="AI266" s="68">
        <v>-18000</v>
      </c>
      <c r="AJ266" s="68" t="s">
        <v>4649</v>
      </c>
      <c r="AK266" s="68" t="s">
        <v>4949</v>
      </c>
      <c r="AL266" s="72" t="s">
        <v>5175</v>
      </c>
      <c r="AM266" s="68" t="s">
        <v>733</v>
      </c>
      <c r="AN266" s="70">
        <v>41051.897187499999</v>
      </c>
      <c r="AO266" s="72" t="s">
        <v>5490</v>
      </c>
      <c r="AP266" s="68" t="b">
        <v>1</v>
      </c>
      <c r="AQ266" s="68" t="b">
        <v>0</v>
      </c>
      <c r="AR266" s="68" t="b">
        <v>0</v>
      </c>
      <c r="AS266" s="68" t="s">
        <v>779</v>
      </c>
      <c r="AT266" s="68">
        <v>21</v>
      </c>
      <c r="AU266" s="72" t="s">
        <v>784</v>
      </c>
      <c r="AV266" s="68" t="b">
        <v>0</v>
      </c>
      <c r="AW266" s="68" t="s">
        <v>876</v>
      </c>
      <c r="AX266" s="72" t="s">
        <v>6475</v>
      </c>
      <c r="AY266" s="68" t="s">
        <v>66</v>
      </c>
    </row>
    <row r="267" spans="1:51" x14ac:dyDescent="0.25">
      <c r="A267" s="66" t="s">
        <v>1193</v>
      </c>
      <c r="B267" s="78"/>
      <c r="C267" s="78"/>
      <c r="D267" s="79"/>
      <c r="E267" s="90"/>
      <c r="F267" s="76" t="s">
        <v>6043</v>
      </c>
      <c r="G267" s="91"/>
      <c r="H267" s="77"/>
      <c r="I267" s="82"/>
      <c r="J267" s="92"/>
      <c r="K267" s="77" t="s">
        <v>6915</v>
      </c>
      <c r="L267" s="93"/>
      <c r="M267" s="87"/>
      <c r="N267" s="87"/>
      <c r="O267" s="88"/>
      <c r="P267" s="89"/>
      <c r="Q267" s="89"/>
      <c r="R267" s="75"/>
      <c r="S267" s="75"/>
      <c r="T267" s="75"/>
      <c r="U267" s="75"/>
      <c r="V267" s="52"/>
      <c r="W267" s="52"/>
      <c r="X267" s="52"/>
      <c r="Y267" s="52"/>
      <c r="Z267" s="51"/>
      <c r="AA267" s="83"/>
      <c r="AB267" s="83"/>
      <c r="AC267" s="84"/>
      <c r="AD267" s="68" t="s">
        <v>4256</v>
      </c>
      <c r="AE267" s="68">
        <v>145</v>
      </c>
      <c r="AF267" s="68">
        <v>143</v>
      </c>
      <c r="AG267" s="68">
        <v>1770</v>
      </c>
      <c r="AH267" s="68">
        <v>232</v>
      </c>
      <c r="AI267" s="68">
        <v>-18000</v>
      </c>
      <c r="AJ267" s="68" t="s">
        <v>4650</v>
      </c>
      <c r="AK267" s="68" t="s">
        <v>4950</v>
      </c>
      <c r="AL267" s="72" t="s">
        <v>5176</v>
      </c>
      <c r="AM267" s="68" t="s">
        <v>733</v>
      </c>
      <c r="AN267" s="70">
        <v>41571.883599537039</v>
      </c>
      <c r="AO267" s="72" t="s">
        <v>5491</v>
      </c>
      <c r="AP267" s="68" t="b">
        <v>0</v>
      </c>
      <c r="AQ267" s="68" t="b">
        <v>0</v>
      </c>
      <c r="AR267" s="68" t="b">
        <v>1</v>
      </c>
      <c r="AS267" s="68" t="s">
        <v>779</v>
      </c>
      <c r="AT267" s="68">
        <v>8</v>
      </c>
      <c r="AU267" s="72" t="s">
        <v>5731</v>
      </c>
      <c r="AV267" s="68" t="b">
        <v>0</v>
      </c>
      <c r="AW267" s="68" t="s">
        <v>876</v>
      </c>
      <c r="AX267" s="72" t="s">
        <v>6476</v>
      </c>
      <c r="AY267" s="68" t="s">
        <v>66</v>
      </c>
    </row>
    <row r="268" spans="1:51" x14ac:dyDescent="0.25">
      <c r="A268" s="66" t="s">
        <v>1381</v>
      </c>
      <c r="B268" s="78"/>
      <c r="C268" s="78"/>
      <c r="D268" s="79"/>
      <c r="E268" s="90"/>
      <c r="F268" s="76" t="s">
        <v>6044</v>
      </c>
      <c r="G268" s="91"/>
      <c r="H268" s="77"/>
      <c r="I268" s="82"/>
      <c r="J268" s="92"/>
      <c r="K268" s="77" t="s">
        <v>6916</v>
      </c>
      <c r="L268" s="93"/>
      <c r="M268" s="87"/>
      <c r="N268" s="87"/>
      <c r="O268" s="88"/>
      <c r="P268" s="89"/>
      <c r="Q268" s="89"/>
      <c r="R268" s="75"/>
      <c r="S268" s="75"/>
      <c r="T268" s="75"/>
      <c r="U268" s="75"/>
      <c r="V268" s="52"/>
      <c r="W268" s="52"/>
      <c r="X268" s="52"/>
      <c r="Y268" s="52"/>
      <c r="Z268" s="51"/>
      <c r="AA268" s="83"/>
      <c r="AB268" s="83"/>
      <c r="AC268" s="84"/>
      <c r="AD268" s="68" t="s">
        <v>4257</v>
      </c>
      <c r="AE268" s="68">
        <v>295</v>
      </c>
      <c r="AF268" s="68">
        <v>210231</v>
      </c>
      <c r="AG268" s="68">
        <v>10542</v>
      </c>
      <c r="AH268" s="68">
        <v>2306</v>
      </c>
      <c r="AI268" s="68">
        <v>-14400</v>
      </c>
      <c r="AJ268" s="68" t="s">
        <v>4651</v>
      </c>
      <c r="AK268" s="68" t="s">
        <v>4951</v>
      </c>
      <c r="AL268" s="72" t="s">
        <v>5177</v>
      </c>
      <c r="AM268" s="68" t="s">
        <v>5294</v>
      </c>
      <c r="AN268" s="70">
        <v>41375.746979166666</v>
      </c>
      <c r="AO268" s="72" t="s">
        <v>5492</v>
      </c>
      <c r="AP268" s="68" t="b">
        <v>0</v>
      </c>
      <c r="AQ268" s="68" t="b">
        <v>0</v>
      </c>
      <c r="AR268" s="68" t="b">
        <v>1</v>
      </c>
      <c r="AS268" s="68" t="s">
        <v>779</v>
      </c>
      <c r="AT268" s="68">
        <v>1326</v>
      </c>
      <c r="AU268" s="72" t="s">
        <v>5732</v>
      </c>
      <c r="AV268" s="68" t="b">
        <v>1</v>
      </c>
      <c r="AW268" s="68" t="s">
        <v>876</v>
      </c>
      <c r="AX268" s="72" t="s">
        <v>6477</v>
      </c>
      <c r="AY268" s="68" t="s">
        <v>65</v>
      </c>
    </row>
    <row r="269" spans="1:51" x14ac:dyDescent="0.25">
      <c r="A269" s="66" t="s">
        <v>1194</v>
      </c>
      <c r="B269" s="78"/>
      <c r="C269" s="78"/>
      <c r="D269" s="79"/>
      <c r="E269" s="90"/>
      <c r="F269" s="76" t="s">
        <v>6045</v>
      </c>
      <c r="G269" s="91"/>
      <c r="H269" s="77"/>
      <c r="I269" s="82"/>
      <c r="J269" s="92"/>
      <c r="K269" s="77" t="s">
        <v>6917</v>
      </c>
      <c r="L269" s="93"/>
      <c r="M269" s="87"/>
      <c r="N269" s="87"/>
      <c r="O269" s="88"/>
      <c r="P269" s="89"/>
      <c r="Q269" s="89"/>
      <c r="R269" s="75"/>
      <c r="S269" s="75"/>
      <c r="T269" s="75"/>
      <c r="U269" s="75"/>
      <c r="V269" s="52"/>
      <c r="W269" s="52"/>
      <c r="X269" s="52"/>
      <c r="Y269" s="52"/>
      <c r="Z269" s="51"/>
      <c r="AA269" s="83"/>
      <c r="AB269" s="83"/>
      <c r="AC269" s="84"/>
      <c r="AD269" s="68" t="s">
        <v>4258</v>
      </c>
      <c r="AE269" s="68">
        <v>237</v>
      </c>
      <c r="AF269" s="68">
        <v>1165</v>
      </c>
      <c r="AG269" s="68">
        <v>56360</v>
      </c>
      <c r="AH269" s="68">
        <v>18</v>
      </c>
      <c r="AI269" s="68">
        <v>-18000</v>
      </c>
      <c r="AJ269" s="68" t="s">
        <v>4652</v>
      </c>
      <c r="AK269" s="68" t="s">
        <v>4850</v>
      </c>
      <c r="AL269" s="72" t="s">
        <v>5178</v>
      </c>
      <c r="AM269" s="68" t="s">
        <v>733</v>
      </c>
      <c r="AN269" s="70">
        <v>40640.579305555555</v>
      </c>
      <c r="AO269" s="68"/>
      <c r="AP269" s="68" t="b">
        <v>1</v>
      </c>
      <c r="AQ269" s="68" t="b">
        <v>0</v>
      </c>
      <c r="AR269" s="68" t="b">
        <v>0</v>
      </c>
      <c r="AS269" s="68" t="s">
        <v>779</v>
      </c>
      <c r="AT269" s="68">
        <v>83</v>
      </c>
      <c r="AU269" s="72" t="s">
        <v>784</v>
      </c>
      <c r="AV269" s="68" t="b">
        <v>0</v>
      </c>
      <c r="AW269" s="68" t="s">
        <v>876</v>
      </c>
      <c r="AX269" s="72" t="s">
        <v>6478</v>
      </c>
      <c r="AY269" s="68" t="s">
        <v>66</v>
      </c>
    </row>
    <row r="270" spans="1:51" x14ac:dyDescent="0.25">
      <c r="A270" s="66" t="s">
        <v>1195</v>
      </c>
      <c r="B270" s="78"/>
      <c r="C270" s="78"/>
      <c r="D270" s="79"/>
      <c r="E270" s="90"/>
      <c r="F270" s="76" t="s">
        <v>6046</v>
      </c>
      <c r="G270" s="91"/>
      <c r="H270" s="77"/>
      <c r="I270" s="82"/>
      <c r="J270" s="92"/>
      <c r="K270" s="77" t="s">
        <v>6918</v>
      </c>
      <c r="L270" s="93"/>
      <c r="M270" s="87"/>
      <c r="N270" s="87"/>
      <c r="O270" s="88"/>
      <c r="P270" s="89"/>
      <c r="Q270" s="89"/>
      <c r="R270" s="75"/>
      <c r="S270" s="75"/>
      <c r="T270" s="75"/>
      <c r="U270" s="75"/>
      <c r="V270" s="52"/>
      <c r="W270" s="52"/>
      <c r="X270" s="52"/>
      <c r="Y270" s="52"/>
      <c r="Z270" s="51"/>
      <c r="AA270" s="83"/>
      <c r="AB270" s="83"/>
      <c r="AC270" s="84"/>
      <c r="AD270" s="68" t="s">
        <v>4259</v>
      </c>
      <c r="AE270" s="68">
        <v>16</v>
      </c>
      <c r="AF270" s="68">
        <v>6</v>
      </c>
      <c r="AG270" s="68">
        <v>865</v>
      </c>
      <c r="AH270" s="68">
        <v>2</v>
      </c>
      <c r="AI270" s="68"/>
      <c r="AJ270" s="68" t="s">
        <v>4653</v>
      </c>
      <c r="AK270" s="68" t="s">
        <v>4823</v>
      </c>
      <c r="AL270" s="72" t="s">
        <v>5179</v>
      </c>
      <c r="AM270" s="68"/>
      <c r="AN270" s="70">
        <v>42377.765046296299</v>
      </c>
      <c r="AO270" s="72" t="s">
        <v>5493</v>
      </c>
      <c r="AP270" s="68" t="b">
        <v>0</v>
      </c>
      <c r="AQ270" s="68" t="b">
        <v>0</v>
      </c>
      <c r="AR270" s="68" t="b">
        <v>0</v>
      </c>
      <c r="AS270" s="68" t="s">
        <v>779</v>
      </c>
      <c r="AT270" s="68">
        <v>1</v>
      </c>
      <c r="AU270" s="72" t="s">
        <v>784</v>
      </c>
      <c r="AV270" s="68" t="b">
        <v>0</v>
      </c>
      <c r="AW270" s="68" t="s">
        <v>876</v>
      </c>
      <c r="AX270" s="72" t="s">
        <v>6479</v>
      </c>
      <c r="AY270" s="68" t="s">
        <v>66</v>
      </c>
    </row>
    <row r="271" spans="1:51" x14ac:dyDescent="0.25">
      <c r="A271" s="66" t="s">
        <v>1196</v>
      </c>
      <c r="B271" s="78"/>
      <c r="C271" s="78"/>
      <c r="D271" s="79"/>
      <c r="E271" s="90"/>
      <c r="F271" s="76" t="s">
        <v>6047</v>
      </c>
      <c r="G271" s="91"/>
      <c r="H271" s="77"/>
      <c r="I271" s="82"/>
      <c r="J271" s="92"/>
      <c r="K271" s="77" t="s">
        <v>6919</v>
      </c>
      <c r="L271" s="93"/>
      <c r="M271" s="87"/>
      <c r="N271" s="87"/>
      <c r="O271" s="88"/>
      <c r="P271" s="89"/>
      <c r="Q271" s="89"/>
      <c r="R271" s="75"/>
      <c r="S271" s="75"/>
      <c r="T271" s="75"/>
      <c r="U271" s="75"/>
      <c r="V271" s="52"/>
      <c r="W271" s="52"/>
      <c r="X271" s="52"/>
      <c r="Y271" s="52"/>
      <c r="Z271" s="51"/>
      <c r="AA271" s="83"/>
      <c r="AB271" s="83"/>
      <c r="AC271" s="84"/>
      <c r="AD271" s="68" t="s">
        <v>4260</v>
      </c>
      <c r="AE271" s="68">
        <v>1027</v>
      </c>
      <c r="AF271" s="68">
        <v>1546</v>
      </c>
      <c r="AG271" s="68">
        <v>53993</v>
      </c>
      <c r="AH271" s="68">
        <v>8</v>
      </c>
      <c r="AI271" s="68">
        <v>-21600</v>
      </c>
      <c r="AJ271" s="68" t="s">
        <v>4654</v>
      </c>
      <c r="AK271" s="68" t="s">
        <v>4952</v>
      </c>
      <c r="AL271" s="72" t="s">
        <v>5180</v>
      </c>
      <c r="AM271" s="68" t="s">
        <v>732</v>
      </c>
      <c r="AN271" s="70">
        <v>41010.220868055556</v>
      </c>
      <c r="AO271" s="68"/>
      <c r="AP271" s="68" t="b">
        <v>0</v>
      </c>
      <c r="AQ271" s="68" t="b">
        <v>0</v>
      </c>
      <c r="AR271" s="68" t="b">
        <v>0</v>
      </c>
      <c r="AS271" s="68" t="s">
        <v>779</v>
      </c>
      <c r="AT271" s="68">
        <v>34</v>
      </c>
      <c r="AU271" s="72" t="s">
        <v>784</v>
      </c>
      <c r="AV271" s="68" t="b">
        <v>0</v>
      </c>
      <c r="AW271" s="68" t="s">
        <v>876</v>
      </c>
      <c r="AX271" s="72" t="s">
        <v>6480</v>
      </c>
      <c r="AY271" s="68" t="s">
        <v>66</v>
      </c>
    </row>
    <row r="272" spans="1:51" x14ac:dyDescent="0.25">
      <c r="A272" s="66" t="s">
        <v>1197</v>
      </c>
      <c r="B272" s="78"/>
      <c r="C272" s="78"/>
      <c r="D272" s="79"/>
      <c r="E272" s="90"/>
      <c r="F272" s="76" t="s">
        <v>6048</v>
      </c>
      <c r="G272" s="91"/>
      <c r="H272" s="77"/>
      <c r="I272" s="82"/>
      <c r="J272" s="92"/>
      <c r="K272" s="77" t="s">
        <v>6920</v>
      </c>
      <c r="L272" s="93"/>
      <c r="M272" s="87"/>
      <c r="N272" s="87"/>
      <c r="O272" s="88"/>
      <c r="P272" s="89"/>
      <c r="Q272" s="89"/>
      <c r="R272" s="75"/>
      <c r="S272" s="75"/>
      <c r="T272" s="75"/>
      <c r="U272" s="75"/>
      <c r="V272" s="52"/>
      <c r="W272" s="52"/>
      <c r="X272" s="52"/>
      <c r="Y272" s="52"/>
      <c r="Z272" s="51"/>
      <c r="AA272" s="83"/>
      <c r="AB272" s="83"/>
      <c r="AC272" s="84"/>
      <c r="AD272" s="68" t="s">
        <v>4261</v>
      </c>
      <c r="AE272" s="68">
        <v>198</v>
      </c>
      <c r="AF272" s="68">
        <v>47</v>
      </c>
      <c r="AG272" s="68">
        <v>359</v>
      </c>
      <c r="AH272" s="68">
        <v>119</v>
      </c>
      <c r="AI272" s="68">
        <v>-25200</v>
      </c>
      <c r="AJ272" s="68" t="s">
        <v>4655</v>
      </c>
      <c r="AK272" s="68" t="s">
        <v>4953</v>
      </c>
      <c r="AL272" s="68"/>
      <c r="AM272" s="68" t="s">
        <v>5304</v>
      </c>
      <c r="AN272" s="70">
        <v>41136.678483796299</v>
      </c>
      <c r="AO272" s="72" t="s">
        <v>5494</v>
      </c>
      <c r="AP272" s="68" t="b">
        <v>0</v>
      </c>
      <c r="AQ272" s="68" t="b">
        <v>0</v>
      </c>
      <c r="AR272" s="68" t="b">
        <v>0</v>
      </c>
      <c r="AS272" s="68" t="s">
        <v>779</v>
      </c>
      <c r="AT272" s="68">
        <v>2</v>
      </c>
      <c r="AU272" s="72" t="s">
        <v>5733</v>
      </c>
      <c r="AV272" s="68" t="b">
        <v>0</v>
      </c>
      <c r="AW272" s="68" t="s">
        <v>876</v>
      </c>
      <c r="AX272" s="72" t="s">
        <v>6481</v>
      </c>
      <c r="AY272" s="68" t="s">
        <v>66</v>
      </c>
    </row>
    <row r="273" spans="1:51" x14ac:dyDescent="0.25">
      <c r="A273" s="66" t="s">
        <v>1198</v>
      </c>
      <c r="B273" s="78"/>
      <c r="C273" s="78"/>
      <c r="D273" s="79"/>
      <c r="E273" s="90"/>
      <c r="F273" s="76" t="s">
        <v>6049</v>
      </c>
      <c r="G273" s="91"/>
      <c r="H273" s="77"/>
      <c r="I273" s="82"/>
      <c r="J273" s="92"/>
      <c r="K273" s="77" t="s">
        <v>6921</v>
      </c>
      <c r="L273" s="93"/>
      <c r="M273" s="87"/>
      <c r="N273" s="87"/>
      <c r="O273" s="88"/>
      <c r="P273" s="89"/>
      <c r="Q273" s="89"/>
      <c r="R273" s="75"/>
      <c r="S273" s="75"/>
      <c r="T273" s="75"/>
      <c r="U273" s="75"/>
      <c r="V273" s="52"/>
      <c r="W273" s="52"/>
      <c r="X273" s="52"/>
      <c r="Y273" s="52"/>
      <c r="Z273" s="51"/>
      <c r="AA273" s="83"/>
      <c r="AB273" s="83"/>
      <c r="AC273" s="84"/>
      <c r="AD273" s="68" t="s">
        <v>4262</v>
      </c>
      <c r="AE273" s="68">
        <v>130</v>
      </c>
      <c r="AF273" s="68">
        <v>59</v>
      </c>
      <c r="AG273" s="68">
        <v>248</v>
      </c>
      <c r="AH273" s="68">
        <v>430</v>
      </c>
      <c r="AI273" s="68">
        <v>-21600</v>
      </c>
      <c r="AJ273" s="68" t="s">
        <v>4656</v>
      </c>
      <c r="AK273" s="68" t="s">
        <v>4954</v>
      </c>
      <c r="AL273" s="72" t="s">
        <v>5181</v>
      </c>
      <c r="AM273" s="68" t="s">
        <v>732</v>
      </c>
      <c r="AN273" s="70">
        <v>40017.121527777781</v>
      </c>
      <c r="AO273" s="72" t="s">
        <v>5495</v>
      </c>
      <c r="AP273" s="68" t="b">
        <v>1</v>
      </c>
      <c r="AQ273" s="68" t="b">
        <v>0</v>
      </c>
      <c r="AR273" s="68" t="b">
        <v>0</v>
      </c>
      <c r="AS273" s="68" t="s">
        <v>779</v>
      </c>
      <c r="AT273" s="68">
        <v>3</v>
      </c>
      <c r="AU273" s="72" t="s">
        <v>784</v>
      </c>
      <c r="AV273" s="68" t="b">
        <v>0</v>
      </c>
      <c r="AW273" s="68" t="s">
        <v>876</v>
      </c>
      <c r="AX273" s="72" t="s">
        <v>6482</v>
      </c>
      <c r="AY273" s="68" t="s">
        <v>66</v>
      </c>
    </row>
    <row r="274" spans="1:51" x14ac:dyDescent="0.25">
      <c r="A274" s="66" t="s">
        <v>1199</v>
      </c>
      <c r="B274" s="78"/>
      <c r="C274" s="78"/>
      <c r="D274" s="79"/>
      <c r="E274" s="90"/>
      <c r="F274" s="76" t="s">
        <v>6050</v>
      </c>
      <c r="G274" s="91"/>
      <c r="H274" s="77"/>
      <c r="I274" s="82"/>
      <c r="J274" s="92"/>
      <c r="K274" s="77" t="s">
        <v>6922</v>
      </c>
      <c r="L274" s="93"/>
      <c r="M274" s="87"/>
      <c r="N274" s="87"/>
      <c r="O274" s="88"/>
      <c r="P274" s="89"/>
      <c r="Q274" s="89"/>
      <c r="R274" s="75"/>
      <c r="S274" s="75"/>
      <c r="T274" s="75"/>
      <c r="U274" s="75"/>
      <c r="V274" s="52"/>
      <c r="W274" s="52"/>
      <c r="X274" s="52"/>
      <c r="Y274" s="52"/>
      <c r="Z274" s="51"/>
      <c r="AA274" s="83"/>
      <c r="AB274" s="83"/>
      <c r="AC274" s="84"/>
      <c r="AD274" s="68" t="s">
        <v>4263</v>
      </c>
      <c r="AE274" s="68">
        <v>439</v>
      </c>
      <c r="AF274" s="68">
        <v>184</v>
      </c>
      <c r="AG274" s="68">
        <v>5124</v>
      </c>
      <c r="AH274" s="68">
        <v>1999</v>
      </c>
      <c r="AI274" s="68">
        <v>-21600</v>
      </c>
      <c r="AJ274" s="68" t="s">
        <v>4657</v>
      </c>
      <c r="AK274" s="68" t="s">
        <v>4955</v>
      </c>
      <c r="AL274" s="68"/>
      <c r="AM274" s="68" t="s">
        <v>732</v>
      </c>
      <c r="AN274" s="70">
        <v>41146.982870370368</v>
      </c>
      <c r="AO274" s="72" t="s">
        <v>5496</v>
      </c>
      <c r="AP274" s="68" t="b">
        <v>0</v>
      </c>
      <c r="AQ274" s="68" t="b">
        <v>0</v>
      </c>
      <c r="AR274" s="68" t="b">
        <v>0</v>
      </c>
      <c r="AS274" s="68" t="s">
        <v>779</v>
      </c>
      <c r="AT274" s="68">
        <v>5</v>
      </c>
      <c r="AU274" s="72" t="s">
        <v>784</v>
      </c>
      <c r="AV274" s="68" t="b">
        <v>0</v>
      </c>
      <c r="AW274" s="68" t="s">
        <v>876</v>
      </c>
      <c r="AX274" s="72" t="s">
        <v>6483</v>
      </c>
      <c r="AY274" s="68" t="s">
        <v>66</v>
      </c>
    </row>
    <row r="275" spans="1:51" x14ac:dyDescent="0.25">
      <c r="A275" s="66" t="s">
        <v>1382</v>
      </c>
      <c r="B275" s="78"/>
      <c r="C275" s="78"/>
      <c r="D275" s="79"/>
      <c r="E275" s="90"/>
      <c r="F275" s="76" t="s">
        <v>6051</v>
      </c>
      <c r="G275" s="91"/>
      <c r="H275" s="77"/>
      <c r="I275" s="82"/>
      <c r="J275" s="92"/>
      <c r="K275" s="77" t="s">
        <v>6923</v>
      </c>
      <c r="L275" s="93"/>
      <c r="M275" s="87"/>
      <c r="N275" s="87"/>
      <c r="O275" s="88"/>
      <c r="P275" s="89"/>
      <c r="Q275" s="89"/>
      <c r="R275" s="75"/>
      <c r="S275" s="75"/>
      <c r="T275" s="75"/>
      <c r="U275" s="75"/>
      <c r="V275" s="52"/>
      <c r="W275" s="52"/>
      <c r="X275" s="52"/>
      <c r="Y275" s="52"/>
      <c r="Z275" s="51"/>
      <c r="AA275" s="83"/>
      <c r="AB275" s="83"/>
      <c r="AC275" s="84"/>
      <c r="AD275" s="68" t="s">
        <v>4264</v>
      </c>
      <c r="AE275" s="68">
        <v>1526</v>
      </c>
      <c r="AF275" s="68">
        <v>702</v>
      </c>
      <c r="AG275" s="68">
        <v>2287</v>
      </c>
      <c r="AH275" s="68">
        <v>1138</v>
      </c>
      <c r="AI275" s="68"/>
      <c r="AJ275" s="68" t="s">
        <v>4658</v>
      </c>
      <c r="AK275" s="68"/>
      <c r="AL275" s="72" t="s">
        <v>5182</v>
      </c>
      <c r="AM275" s="68"/>
      <c r="AN275" s="70">
        <v>40959.473275462966</v>
      </c>
      <c r="AO275" s="68"/>
      <c r="AP275" s="68" t="b">
        <v>1</v>
      </c>
      <c r="AQ275" s="68" t="b">
        <v>0</v>
      </c>
      <c r="AR275" s="68" t="b">
        <v>0</v>
      </c>
      <c r="AS275" s="68" t="s">
        <v>779</v>
      </c>
      <c r="AT275" s="68">
        <v>11</v>
      </c>
      <c r="AU275" s="72" t="s">
        <v>784</v>
      </c>
      <c r="AV275" s="68" t="b">
        <v>0</v>
      </c>
      <c r="AW275" s="68" t="s">
        <v>876</v>
      </c>
      <c r="AX275" s="72" t="s">
        <v>6484</v>
      </c>
      <c r="AY275" s="68" t="s">
        <v>65</v>
      </c>
    </row>
    <row r="276" spans="1:51" x14ac:dyDescent="0.25">
      <c r="A276" s="66" t="s">
        <v>1200</v>
      </c>
      <c r="B276" s="78"/>
      <c r="C276" s="78"/>
      <c r="D276" s="79"/>
      <c r="E276" s="90"/>
      <c r="F276" s="76" t="s">
        <v>6052</v>
      </c>
      <c r="G276" s="91"/>
      <c r="H276" s="77"/>
      <c r="I276" s="82"/>
      <c r="J276" s="92"/>
      <c r="K276" s="77" t="s">
        <v>6924</v>
      </c>
      <c r="L276" s="93"/>
      <c r="M276" s="87"/>
      <c r="N276" s="87"/>
      <c r="O276" s="88"/>
      <c r="P276" s="89"/>
      <c r="Q276" s="89"/>
      <c r="R276" s="75"/>
      <c r="S276" s="75"/>
      <c r="T276" s="75"/>
      <c r="U276" s="75"/>
      <c r="V276" s="52"/>
      <c r="W276" s="52"/>
      <c r="X276" s="52"/>
      <c r="Y276" s="52"/>
      <c r="Z276" s="51"/>
      <c r="AA276" s="83"/>
      <c r="AB276" s="83"/>
      <c r="AC276" s="84"/>
      <c r="AD276" s="68" t="s">
        <v>4265</v>
      </c>
      <c r="AE276" s="68">
        <v>1594</v>
      </c>
      <c r="AF276" s="68">
        <v>1976</v>
      </c>
      <c r="AG276" s="68">
        <v>155664</v>
      </c>
      <c r="AH276" s="68">
        <v>63326</v>
      </c>
      <c r="AI276" s="68"/>
      <c r="AJ276" s="68" t="s">
        <v>4659</v>
      </c>
      <c r="AK276" s="68"/>
      <c r="AL276" s="72" t="s">
        <v>5183</v>
      </c>
      <c r="AM276" s="68"/>
      <c r="AN276" s="70">
        <v>41662.914490740739</v>
      </c>
      <c r="AO276" s="68"/>
      <c r="AP276" s="68" t="b">
        <v>1</v>
      </c>
      <c r="AQ276" s="68" t="b">
        <v>0</v>
      </c>
      <c r="AR276" s="68" t="b">
        <v>1</v>
      </c>
      <c r="AS276" s="68" t="s">
        <v>779</v>
      </c>
      <c r="AT276" s="68">
        <v>537</v>
      </c>
      <c r="AU276" s="72" t="s">
        <v>784</v>
      </c>
      <c r="AV276" s="68" t="b">
        <v>0</v>
      </c>
      <c r="AW276" s="68" t="s">
        <v>876</v>
      </c>
      <c r="AX276" s="72" t="s">
        <v>6485</v>
      </c>
      <c r="AY276" s="68" t="s">
        <v>66</v>
      </c>
    </row>
    <row r="277" spans="1:51" x14ac:dyDescent="0.25">
      <c r="A277" s="66" t="s">
        <v>1383</v>
      </c>
      <c r="B277" s="78"/>
      <c r="C277" s="78"/>
      <c r="D277" s="79"/>
      <c r="E277" s="90"/>
      <c r="F277" s="76" t="s">
        <v>6053</v>
      </c>
      <c r="G277" s="91"/>
      <c r="H277" s="77"/>
      <c r="I277" s="82"/>
      <c r="J277" s="92"/>
      <c r="K277" s="77" t="s">
        <v>6925</v>
      </c>
      <c r="L277" s="93"/>
      <c r="M277" s="87"/>
      <c r="N277" s="87"/>
      <c r="O277" s="88"/>
      <c r="P277" s="89"/>
      <c r="Q277" s="89"/>
      <c r="R277" s="75"/>
      <c r="S277" s="75"/>
      <c r="T277" s="75"/>
      <c r="U277" s="75"/>
      <c r="V277" s="52"/>
      <c r="W277" s="52"/>
      <c r="X277" s="52"/>
      <c r="Y277" s="52"/>
      <c r="Z277" s="51"/>
      <c r="AA277" s="83"/>
      <c r="AB277" s="83"/>
      <c r="AC277" s="84"/>
      <c r="AD277" s="68" t="s">
        <v>4266</v>
      </c>
      <c r="AE277" s="68">
        <v>49</v>
      </c>
      <c r="AF277" s="68">
        <v>5881437</v>
      </c>
      <c r="AG277" s="68">
        <v>30529</v>
      </c>
      <c r="AH277" s="68">
        <v>59</v>
      </c>
      <c r="AI277" s="68">
        <v>-18000</v>
      </c>
      <c r="AJ277" s="68" t="s">
        <v>4660</v>
      </c>
      <c r="AK277" s="68" t="s">
        <v>4956</v>
      </c>
      <c r="AL277" s="72" t="s">
        <v>5184</v>
      </c>
      <c r="AM277" s="68" t="s">
        <v>733</v>
      </c>
      <c r="AN277" s="70">
        <v>39890.574050925927</v>
      </c>
      <c r="AO277" s="72" t="s">
        <v>5497</v>
      </c>
      <c r="AP277" s="68" t="b">
        <v>0</v>
      </c>
      <c r="AQ277" s="68" t="b">
        <v>0</v>
      </c>
      <c r="AR277" s="68" t="b">
        <v>1</v>
      </c>
      <c r="AS277" s="68" t="s">
        <v>779</v>
      </c>
      <c r="AT277" s="68">
        <v>28545</v>
      </c>
      <c r="AU277" s="72" t="s">
        <v>5734</v>
      </c>
      <c r="AV277" s="68" t="b">
        <v>1</v>
      </c>
      <c r="AW277" s="68" t="s">
        <v>876</v>
      </c>
      <c r="AX277" s="72" t="s">
        <v>6486</v>
      </c>
      <c r="AY277" s="68" t="s">
        <v>65</v>
      </c>
    </row>
    <row r="278" spans="1:51" x14ac:dyDescent="0.25">
      <c r="A278" s="66" t="s">
        <v>1384</v>
      </c>
      <c r="B278" s="78"/>
      <c r="C278" s="78"/>
      <c r="D278" s="79"/>
      <c r="E278" s="90"/>
      <c r="F278" s="76" t="s">
        <v>6054</v>
      </c>
      <c r="G278" s="91"/>
      <c r="H278" s="77"/>
      <c r="I278" s="82"/>
      <c r="J278" s="92"/>
      <c r="K278" s="77" t="s">
        <v>6926</v>
      </c>
      <c r="L278" s="93"/>
      <c r="M278" s="87"/>
      <c r="N278" s="87"/>
      <c r="O278" s="88"/>
      <c r="P278" s="89"/>
      <c r="Q278" s="89"/>
      <c r="R278" s="75"/>
      <c r="S278" s="75"/>
      <c r="T278" s="75"/>
      <c r="U278" s="75"/>
      <c r="V278" s="52"/>
      <c r="W278" s="52"/>
      <c r="X278" s="52"/>
      <c r="Y278" s="52"/>
      <c r="Z278" s="51"/>
      <c r="AA278" s="83"/>
      <c r="AB278" s="83"/>
      <c r="AC278" s="84"/>
      <c r="AD278" s="68" t="s">
        <v>4267</v>
      </c>
      <c r="AE278" s="68">
        <v>161</v>
      </c>
      <c r="AF278" s="68">
        <v>51</v>
      </c>
      <c r="AG278" s="68">
        <v>415</v>
      </c>
      <c r="AH278" s="68">
        <v>589</v>
      </c>
      <c r="AI278" s="68"/>
      <c r="AJ278" s="68" t="s">
        <v>4661</v>
      </c>
      <c r="AK278" s="68"/>
      <c r="AL278" s="72" t="s">
        <v>5185</v>
      </c>
      <c r="AM278" s="68"/>
      <c r="AN278" s="70">
        <v>41579.456967592596</v>
      </c>
      <c r="AO278" s="72" t="s">
        <v>5498</v>
      </c>
      <c r="AP278" s="68" t="b">
        <v>1</v>
      </c>
      <c r="AQ278" s="68" t="b">
        <v>0</v>
      </c>
      <c r="AR278" s="68" t="b">
        <v>0</v>
      </c>
      <c r="AS278" s="68" t="s">
        <v>779</v>
      </c>
      <c r="AT278" s="68">
        <v>2</v>
      </c>
      <c r="AU278" s="72" t="s">
        <v>784</v>
      </c>
      <c r="AV278" s="68" t="b">
        <v>0</v>
      </c>
      <c r="AW278" s="68" t="s">
        <v>876</v>
      </c>
      <c r="AX278" s="72" t="s">
        <v>6487</v>
      </c>
      <c r="AY278" s="68" t="s">
        <v>65</v>
      </c>
    </row>
    <row r="279" spans="1:51" x14ac:dyDescent="0.25">
      <c r="A279" s="66" t="s">
        <v>1385</v>
      </c>
      <c r="B279" s="78"/>
      <c r="C279" s="78"/>
      <c r="D279" s="79"/>
      <c r="E279" s="90"/>
      <c r="F279" s="76" t="s">
        <v>6055</v>
      </c>
      <c r="G279" s="91"/>
      <c r="H279" s="77"/>
      <c r="I279" s="82"/>
      <c r="J279" s="92"/>
      <c r="K279" s="77" t="s">
        <v>6927</v>
      </c>
      <c r="L279" s="93"/>
      <c r="M279" s="87"/>
      <c r="N279" s="87"/>
      <c r="O279" s="88"/>
      <c r="P279" s="89"/>
      <c r="Q279" s="89"/>
      <c r="R279" s="75"/>
      <c r="S279" s="75"/>
      <c r="T279" s="75"/>
      <c r="U279" s="75"/>
      <c r="V279" s="52"/>
      <c r="W279" s="52"/>
      <c r="X279" s="52"/>
      <c r="Y279" s="52"/>
      <c r="Z279" s="51"/>
      <c r="AA279" s="83"/>
      <c r="AB279" s="83"/>
      <c r="AC279" s="84"/>
      <c r="AD279" s="68" t="s">
        <v>4268</v>
      </c>
      <c r="AE279" s="68">
        <v>487</v>
      </c>
      <c r="AF279" s="68">
        <v>2400</v>
      </c>
      <c r="AG279" s="68">
        <v>11433</v>
      </c>
      <c r="AH279" s="68">
        <v>9041</v>
      </c>
      <c r="AI279" s="68">
        <v>-28800</v>
      </c>
      <c r="AJ279" s="68" t="s">
        <v>4662</v>
      </c>
      <c r="AK279" s="68" t="s">
        <v>4957</v>
      </c>
      <c r="AL279" s="72" t="s">
        <v>5186</v>
      </c>
      <c r="AM279" s="68" t="s">
        <v>731</v>
      </c>
      <c r="AN279" s="70">
        <v>42214.713958333334</v>
      </c>
      <c r="AO279" s="72" t="s">
        <v>5499</v>
      </c>
      <c r="AP279" s="68" t="b">
        <v>0</v>
      </c>
      <c r="AQ279" s="68" t="b">
        <v>0</v>
      </c>
      <c r="AR279" s="68" t="b">
        <v>0</v>
      </c>
      <c r="AS279" s="68" t="s">
        <v>779</v>
      </c>
      <c r="AT279" s="68">
        <v>52</v>
      </c>
      <c r="AU279" s="72" t="s">
        <v>5735</v>
      </c>
      <c r="AV279" s="68" t="b">
        <v>0</v>
      </c>
      <c r="AW279" s="68" t="s">
        <v>876</v>
      </c>
      <c r="AX279" s="72" t="s">
        <v>6488</v>
      </c>
      <c r="AY279" s="68" t="s">
        <v>65</v>
      </c>
    </row>
    <row r="280" spans="1:51" x14ac:dyDescent="0.25">
      <c r="A280" s="66" t="s">
        <v>1201</v>
      </c>
      <c r="B280" s="78"/>
      <c r="C280" s="78"/>
      <c r="D280" s="79"/>
      <c r="E280" s="90"/>
      <c r="F280" s="76" t="s">
        <v>6056</v>
      </c>
      <c r="G280" s="91"/>
      <c r="H280" s="77"/>
      <c r="I280" s="82"/>
      <c r="J280" s="92"/>
      <c r="K280" s="77" t="s">
        <v>6928</v>
      </c>
      <c r="L280" s="93"/>
      <c r="M280" s="87"/>
      <c r="N280" s="87"/>
      <c r="O280" s="88"/>
      <c r="P280" s="89"/>
      <c r="Q280" s="89"/>
      <c r="R280" s="75"/>
      <c r="S280" s="75"/>
      <c r="T280" s="75"/>
      <c r="U280" s="75"/>
      <c r="V280" s="52"/>
      <c r="W280" s="52"/>
      <c r="X280" s="52"/>
      <c r="Y280" s="52"/>
      <c r="Z280" s="51"/>
      <c r="AA280" s="83"/>
      <c r="AB280" s="83"/>
      <c r="AC280" s="84"/>
      <c r="AD280" s="68" t="s">
        <v>4269</v>
      </c>
      <c r="AE280" s="68">
        <v>818</v>
      </c>
      <c r="AF280" s="68">
        <v>142</v>
      </c>
      <c r="AG280" s="68">
        <v>2664</v>
      </c>
      <c r="AH280" s="68">
        <v>2955</v>
      </c>
      <c r="AI280" s="68">
        <v>-21600</v>
      </c>
      <c r="AJ280" s="68" t="s">
        <v>4663</v>
      </c>
      <c r="AK280" s="68" t="s">
        <v>4845</v>
      </c>
      <c r="AL280" s="68"/>
      <c r="AM280" s="68" t="s">
        <v>732</v>
      </c>
      <c r="AN280" s="70">
        <v>40608.980324074073</v>
      </c>
      <c r="AO280" s="72" t="s">
        <v>5500</v>
      </c>
      <c r="AP280" s="68" t="b">
        <v>0</v>
      </c>
      <c r="AQ280" s="68" t="b">
        <v>0</v>
      </c>
      <c r="AR280" s="68" t="b">
        <v>1</v>
      </c>
      <c r="AS280" s="68" t="s">
        <v>779</v>
      </c>
      <c r="AT280" s="68">
        <v>3</v>
      </c>
      <c r="AU280" s="72" t="s">
        <v>801</v>
      </c>
      <c r="AV280" s="68" t="b">
        <v>0</v>
      </c>
      <c r="AW280" s="68" t="s">
        <v>876</v>
      </c>
      <c r="AX280" s="72" t="s">
        <v>6489</v>
      </c>
      <c r="AY280" s="68" t="s">
        <v>66</v>
      </c>
    </row>
    <row r="281" spans="1:51" x14ac:dyDescent="0.25">
      <c r="A281" s="66" t="s">
        <v>1202</v>
      </c>
      <c r="B281" s="78"/>
      <c r="C281" s="78"/>
      <c r="D281" s="79"/>
      <c r="E281" s="90"/>
      <c r="F281" s="76" t="s">
        <v>6057</v>
      </c>
      <c r="G281" s="91"/>
      <c r="H281" s="77"/>
      <c r="I281" s="82"/>
      <c r="J281" s="92"/>
      <c r="K281" s="77" t="s">
        <v>6929</v>
      </c>
      <c r="L281" s="93"/>
      <c r="M281" s="87"/>
      <c r="N281" s="87"/>
      <c r="O281" s="88"/>
      <c r="P281" s="89"/>
      <c r="Q281" s="89"/>
      <c r="R281" s="75"/>
      <c r="S281" s="75"/>
      <c r="T281" s="75"/>
      <c r="U281" s="75"/>
      <c r="V281" s="52"/>
      <c r="W281" s="52"/>
      <c r="X281" s="52"/>
      <c r="Y281" s="52"/>
      <c r="Z281" s="51"/>
      <c r="AA281" s="83"/>
      <c r="AB281" s="83"/>
      <c r="AC281" s="84"/>
      <c r="AD281" s="68" t="s">
        <v>4270</v>
      </c>
      <c r="AE281" s="68">
        <v>179</v>
      </c>
      <c r="AF281" s="68">
        <v>33120</v>
      </c>
      <c r="AG281" s="68">
        <v>18416</v>
      </c>
      <c r="AH281" s="68">
        <v>11</v>
      </c>
      <c r="AI281" s="68">
        <v>-21600</v>
      </c>
      <c r="AJ281" s="68" t="s">
        <v>4664</v>
      </c>
      <c r="AK281" s="68" t="s">
        <v>4958</v>
      </c>
      <c r="AL281" s="72" t="s">
        <v>5187</v>
      </c>
      <c r="AM281" s="68" t="s">
        <v>732</v>
      </c>
      <c r="AN281" s="70">
        <v>39552.85261574074</v>
      </c>
      <c r="AO281" s="72" t="s">
        <v>5501</v>
      </c>
      <c r="AP281" s="68" t="b">
        <v>0</v>
      </c>
      <c r="AQ281" s="68" t="b">
        <v>0</v>
      </c>
      <c r="AR281" s="68" t="b">
        <v>0</v>
      </c>
      <c r="AS281" s="68" t="s">
        <v>779</v>
      </c>
      <c r="AT281" s="68">
        <v>521</v>
      </c>
      <c r="AU281" s="72" t="s">
        <v>5736</v>
      </c>
      <c r="AV281" s="68" t="b">
        <v>0</v>
      </c>
      <c r="AW281" s="68" t="s">
        <v>876</v>
      </c>
      <c r="AX281" s="72" t="s">
        <v>6490</v>
      </c>
      <c r="AY281" s="68" t="s">
        <v>66</v>
      </c>
    </row>
    <row r="282" spans="1:51" x14ac:dyDescent="0.25">
      <c r="A282" s="66" t="s">
        <v>1203</v>
      </c>
      <c r="B282" s="78"/>
      <c r="C282" s="78"/>
      <c r="D282" s="79"/>
      <c r="E282" s="90"/>
      <c r="F282" s="76" t="s">
        <v>6058</v>
      </c>
      <c r="G282" s="91"/>
      <c r="H282" s="77"/>
      <c r="I282" s="82"/>
      <c r="J282" s="92"/>
      <c r="K282" s="77" t="s">
        <v>6930</v>
      </c>
      <c r="L282" s="93"/>
      <c r="M282" s="87"/>
      <c r="N282" s="87"/>
      <c r="O282" s="88"/>
      <c r="P282" s="89"/>
      <c r="Q282" s="89"/>
      <c r="R282" s="75"/>
      <c r="S282" s="75"/>
      <c r="T282" s="75"/>
      <c r="U282" s="75"/>
      <c r="V282" s="52"/>
      <c r="W282" s="52"/>
      <c r="X282" s="52"/>
      <c r="Y282" s="52"/>
      <c r="Z282" s="51"/>
      <c r="AA282" s="83"/>
      <c r="AB282" s="83"/>
      <c r="AC282" s="84"/>
      <c r="AD282" s="68" t="s">
        <v>4271</v>
      </c>
      <c r="AE282" s="68">
        <v>288</v>
      </c>
      <c r="AF282" s="68">
        <v>164</v>
      </c>
      <c r="AG282" s="68">
        <v>833</v>
      </c>
      <c r="AH282" s="68">
        <v>103</v>
      </c>
      <c r="AI282" s="68"/>
      <c r="AJ282" s="68"/>
      <c r="AK282" s="68" t="s">
        <v>4845</v>
      </c>
      <c r="AL282" s="68"/>
      <c r="AM282" s="68"/>
      <c r="AN282" s="70">
        <v>42059.608310185184</v>
      </c>
      <c r="AO282" s="72" t="s">
        <v>5502</v>
      </c>
      <c r="AP282" s="68" t="b">
        <v>1</v>
      </c>
      <c r="AQ282" s="68" t="b">
        <v>0</v>
      </c>
      <c r="AR282" s="68" t="b">
        <v>1</v>
      </c>
      <c r="AS282" s="68" t="s">
        <v>779</v>
      </c>
      <c r="AT282" s="68">
        <v>0</v>
      </c>
      <c r="AU282" s="72" t="s">
        <v>784</v>
      </c>
      <c r="AV282" s="68" t="b">
        <v>0</v>
      </c>
      <c r="AW282" s="68" t="s">
        <v>876</v>
      </c>
      <c r="AX282" s="72" t="s">
        <v>6491</v>
      </c>
      <c r="AY282" s="68" t="s">
        <v>66</v>
      </c>
    </row>
    <row r="283" spans="1:51" x14ac:dyDescent="0.25">
      <c r="A283" s="66" t="s">
        <v>1204</v>
      </c>
      <c r="B283" s="78"/>
      <c r="C283" s="78"/>
      <c r="D283" s="79"/>
      <c r="E283" s="90"/>
      <c r="F283" s="76" t="s">
        <v>6059</v>
      </c>
      <c r="G283" s="91"/>
      <c r="H283" s="77"/>
      <c r="I283" s="82"/>
      <c r="J283" s="92"/>
      <c r="K283" s="77" t="s">
        <v>6931</v>
      </c>
      <c r="L283" s="93"/>
      <c r="M283" s="87"/>
      <c r="N283" s="87"/>
      <c r="O283" s="88"/>
      <c r="P283" s="89"/>
      <c r="Q283" s="89"/>
      <c r="R283" s="75"/>
      <c r="S283" s="75"/>
      <c r="T283" s="75"/>
      <c r="U283" s="75"/>
      <c r="V283" s="52"/>
      <c r="W283" s="52"/>
      <c r="X283" s="52"/>
      <c r="Y283" s="52"/>
      <c r="Z283" s="51"/>
      <c r="AA283" s="83"/>
      <c r="AB283" s="83"/>
      <c r="AC283" s="84"/>
      <c r="AD283" s="68" t="s">
        <v>4272</v>
      </c>
      <c r="AE283" s="68">
        <v>217</v>
      </c>
      <c r="AF283" s="68">
        <v>338</v>
      </c>
      <c r="AG283" s="68">
        <v>1617</v>
      </c>
      <c r="AH283" s="68">
        <v>101</v>
      </c>
      <c r="AI283" s="68">
        <v>-21600</v>
      </c>
      <c r="AJ283" s="68" t="s">
        <v>4665</v>
      </c>
      <c r="AK283" s="68" t="s">
        <v>4959</v>
      </c>
      <c r="AL283" s="72" t="s">
        <v>5188</v>
      </c>
      <c r="AM283" s="68" t="s">
        <v>732</v>
      </c>
      <c r="AN283" s="70">
        <v>41284.185763888891</v>
      </c>
      <c r="AO283" s="72" t="s">
        <v>5503</v>
      </c>
      <c r="AP283" s="68" t="b">
        <v>0</v>
      </c>
      <c r="AQ283" s="68" t="b">
        <v>0</v>
      </c>
      <c r="AR283" s="68" t="b">
        <v>1</v>
      </c>
      <c r="AS283" s="68" t="s">
        <v>779</v>
      </c>
      <c r="AT283" s="68">
        <v>8</v>
      </c>
      <c r="AU283" s="72" t="s">
        <v>808</v>
      </c>
      <c r="AV283" s="68" t="b">
        <v>0</v>
      </c>
      <c r="AW283" s="68" t="s">
        <v>876</v>
      </c>
      <c r="AX283" s="72" t="s">
        <v>6492</v>
      </c>
      <c r="AY283" s="68" t="s">
        <v>66</v>
      </c>
    </row>
    <row r="284" spans="1:51" x14ac:dyDescent="0.25">
      <c r="A284" s="66" t="s">
        <v>1207</v>
      </c>
      <c r="B284" s="78"/>
      <c r="C284" s="78"/>
      <c r="D284" s="79"/>
      <c r="E284" s="90"/>
      <c r="F284" s="76" t="s">
        <v>6060</v>
      </c>
      <c r="G284" s="91"/>
      <c r="H284" s="77"/>
      <c r="I284" s="82"/>
      <c r="J284" s="92"/>
      <c r="K284" s="77" t="s">
        <v>6932</v>
      </c>
      <c r="L284" s="93"/>
      <c r="M284" s="87"/>
      <c r="N284" s="87"/>
      <c r="O284" s="88"/>
      <c r="P284" s="89"/>
      <c r="Q284" s="89"/>
      <c r="R284" s="75"/>
      <c r="S284" s="75"/>
      <c r="T284" s="75"/>
      <c r="U284" s="75"/>
      <c r="V284" s="52"/>
      <c r="W284" s="52"/>
      <c r="X284" s="52"/>
      <c r="Y284" s="52"/>
      <c r="Z284" s="51"/>
      <c r="AA284" s="83"/>
      <c r="AB284" s="83"/>
      <c r="AC284" s="84"/>
      <c r="AD284" s="68" t="s">
        <v>4273</v>
      </c>
      <c r="AE284" s="68">
        <v>352</v>
      </c>
      <c r="AF284" s="68">
        <v>507</v>
      </c>
      <c r="AG284" s="68">
        <v>1188</v>
      </c>
      <c r="AH284" s="68">
        <v>282</v>
      </c>
      <c r="AI284" s="68">
        <v>-21600</v>
      </c>
      <c r="AJ284" s="68" t="s">
        <v>4666</v>
      </c>
      <c r="AK284" s="68" t="s">
        <v>4960</v>
      </c>
      <c r="AL284" s="72" t="s">
        <v>5189</v>
      </c>
      <c r="AM284" s="68" t="s">
        <v>732</v>
      </c>
      <c r="AN284" s="70">
        <v>41435.831979166665</v>
      </c>
      <c r="AO284" s="72" t="s">
        <v>5504</v>
      </c>
      <c r="AP284" s="68" t="b">
        <v>0</v>
      </c>
      <c r="AQ284" s="68" t="b">
        <v>0</v>
      </c>
      <c r="AR284" s="68" t="b">
        <v>0</v>
      </c>
      <c r="AS284" s="68" t="s">
        <v>779</v>
      </c>
      <c r="AT284" s="68">
        <v>5</v>
      </c>
      <c r="AU284" s="72" t="s">
        <v>5737</v>
      </c>
      <c r="AV284" s="68" t="b">
        <v>0</v>
      </c>
      <c r="AW284" s="68" t="s">
        <v>876</v>
      </c>
      <c r="AX284" s="72" t="s">
        <v>6493</v>
      </c>
      <c r="AY284" s="68" t="s">
        <v>66</v>
      </c>
    </row>
    <row r="285" spans="1:51" x14ac:dyDescent="0.25">
      <c r="A285" s="66" t="s">
        <v>208</v>
      </c>
      <c r="B285" s="78"/>
      <c r="C285" s="78"/>
      <c r="D285" s="79"/>
      <c r="E285" s="90"/>
      <c r="F285" s="76" t="s">
        <v>837</v>
      </c>
      <c r="G285" s="91"/>
      <c r="H285" s="77"/>
      <c r="I285" s="82"/>
      <c r="J285" s="92"/>
      <c r="K285" s="77" t="s">
        <v>956</v>
      </c>
      <c r="L285" s="93"/>
      <c r="M285" s="87"/>
      <c r="N285" s="87"/>
      <c r="O285" s="88"/>
      <c r="P285" s="89"/>
      <c r="Q285" s="89"/>
      <c r="R285" s="75"/>
      <c r="S285" s="75"/>
      <c r="T285" s="75"/>
      <c r="U285" s="75"/>
      <c r="V285" s="52"/>
      <c r="W285" s="52"/>
      <c r="X285" s="52"/>
      <c r="Y285" s="52"/>
      <c r="Z285" s="51"/>
      <c r="AA285" s="83"/>
      <c r="AB285" s="83"/>
      <c r="AC285" s="84"/>
      <c r="AD285" s="68" t="s">
        <v>558</v>
      </c>
      <c r="AE285" s="68">
        <v>895</v>
      </c>
      <c r="AF285" s="68">
        <v>35181</v>
      </c>
      <c r="AG285" s="68">
        <v>19657</v>
      </c>
      <c r="AH285" s="68">
        <v>141</v>
      </c>
      <c r="AI285" s="68">
        <v>-21600</v>
      </c>
      <c r="AJ285" s="68" t="s">
        <v>617</v>
      </c>
      <c r="AK285" s="68" t="s">
        <v>665</v>
      </c>
      <c r="AL285" s="72" t="s">
        <v>708</v>
      </c>
      <c r="AM285" s="68" t="s">
        <v>732</v>
      </c>
      <c r="AN285" s="70">
        <v>39701.852326388886</v>
      </c>
      <c r="AO285" s="72" t="s">
        <v>750</v>
      </c>
      <c r="AP285" s="68" t="b">
        <v>0</v>
      </c>
      <c r="AQ285" s="68" t="b">
        <v>0</v>
      </c>
      <c r="AR285" s="68" t="b">
        <v>1</v>
      </c>
      <c r="AS285" s="68" t="s">
        <v>779</v>
      </c>
      <c r="AT285" s="68">
        <v>637</v>
      </c>
      <c r="AU285" s="72" t="s">
        <v>795</v>
      </c>
      <c r="AV285" s="68" t="b">
        <v>1</v>
      </c>
      <c r="AW285" s="68" t="s">
        <v>876</v>
      </c>
      <c r="AX285" s="72" t="s">
        <v>899</v>
      </c>
      <c r="AY285" s="68" t="s">
        <v>66</v>
      </c>
    </row>
    <row r="286" spans="1:51" x14ac:dyDescent="0.25">
      <c r="A286" s="66" t="s">
        <v>1208</v>
      </c>
      <c r="B286" s="78"/>
      <c r="C286" s="78"/>
      <c r="D286" s="79"/>
      <c r="E286" s="90"/>
      <c r="F286" s="76" t="s">
        <v>6061</v>
      </c>
      <c r="G286" s="91"/>
      <c r="H286" s="77"/>
      <c r="I286" s="82"/>
      <c r="J286" s="92"/>
      <c r="K286" s="77" t="s">
        <v>6933</v>
      </c>
      <c r="L286" s="93"/>
      <c r="M286" s="87"/>
      <c r="N286" s="87"/>
      <c r="O286" s="88"/>
      <c r="P286" s="89"/>
      <c r="Q286" s="89"/>
      <c r="R286" s="75"/>
      <c r="S286" s="75"/>
      <c r="T286" s="75"/>
      <c r="U286" s="75"/>
      <c r="V286" s="52"/>
      <c r="W286" s="52"/>
      <c r="X286" s="52"/>
      <c r="Y286" s="52"/>
      <c r="Z286" s="51"/>
      <c r="AA286" s="83"/>
      <c r="AB286" s="83"/>
      <c r="AC286" s="84"/>
      <c r="AD286" s="68" t="s">
        <v>4274</v>
      </c>
      <c r="AE286" s="68">
        <v>8</v>
      </c>
      <c r="AF286" s="68">
        <v>2141</v>
      </c>
      <c r="AG286" s="68">
        <v>89265</v>
      </c>
      <c r="AH286" s="68">
        <v>0</v>
      </c>
      <c r="AI286" s="68">
        <v>-21600</v>
      </c>
      <c r="AJ286" s="68"/>
      <c r="AK286" s="68"/>
      <c r="AL286" s="72" t="s">
        <v>5190</v>
      </c>
      <c r="AM286" s="68" t="s">
        <v>732</v>
      </c>
      <c r="AN286" s="70">
        <v>40097.924050925925</v>
      </c>
      <c r="AO286" s="68"/>
      <c r="AP286" s="68" t="b">
        <v>0</v>
      </c>
      <c r="AQ286" s="68" t="b">
        <v>0</v>
      </c>
      <c r="AR286" s="68" t="b">
        <v>0</v>
      </c>
      <c r="AS286" s="68" t="s">
        <v>779</v>
      </c>
      <c r="AT286" s="68">
        <v>101</v>
      </c>
      <c r="AU286" s="72" t="s">
        <v>798</v>
      </c>
      <c r="AV286" s="68" t="b">
        <v>0</v>
      </c>
      <c r="AW286" s="68" t="s">
        <v>876</v>
      </c>
      <c r="AX286" s="72" t="s">
        <v>6494</v>
      </c>
      <c r="AY286" s="68" t="s">
        <v>66</v>
      </c>
    </row>
    <row r="287" spans="1:51" x14ac:dyDescent="0.25">
      <c r="A287" s="66" t="s">
        <v>1209</v>
      </c>
      <c r="B287" s="78"/>
      <c r="C287" s="78"/>
      <c r="D287" s="79"/>
      <c r="E287" s="90"/>
      <c r="F287" s="76" t="s">
        <v>6062</v>
      </c>
      <c r="G287" s="91"/>
      <c r="H287" s="77"/>
      <c r="I287" s="82"/>
      <c r="J287" s="92"/>
      <c r="K287" s="77" t="s">
        <v>6934</v>
      </c>
      <c r="L287" s="93"/>
      <c r="M287" s="87"/>
      <c r="N287" s="87"/>
      <c r="O287" s="88"/>
      <c r="P287" s="89"/>
      <c r="Q287" s="89"/>
      <c r="R287" s="75"/>
      <c r="S287" s="75"/>
      <c r="T287" s="75"/>
      <c r="U287" s="75"/>
      <c r="V287" s="52"/>
      <c r="W287" s="52"/>
      <c r="X287" s="52"/>
      <c r="Y287" s="52"/>
      <c r="Z287" s="51"/>
      <c r="AA287" s="83"/>
      <c r="AB287" s="83"/>
      <c r="AC287" s="84"/>
      <c r="AD287" s="68" t="s">
        <v>4275</v>
      </c>
      <c r="AE287" s="68">
        <v>186</v>
      </c>
      <c r="AF287" s="68">
        <v>225</v>
      </c>
      <c r="AG287" s="68">
        <v>1277</v>
      </c>
      <c r="AH287" s="68">
        <v>137</v>
      </c>
      <c r="AI287" s="68">
        <v>-21600</v>
      </c>
      <c r="AJ287" s="68" t="s">
        <v>4667</v>
      </c>
      <c r="AK287" s="68" t="s">
        <v>4961</v>
      </c>
      <c r="AL287" s="72" t="s">
        <v>5191</v>
      </c>
      <c r="AM287" s="68" t="s">
        <v>732</v>
      </c>
      <c r="AN287" s="70">
        <v>41366.606516203705</v>
      </c>
      <c r="AO287" s="72" t="s">
        <v>5505</v>
      </c>
      <c r="AP287" s="68" t="b">
        <v>0</v>
      </c>
      <c r="AQ287" s="68" t="b">
        <v>0</v>
      </c>
      <c r="AR287" s="68" t="b">
        <v>1</v>
      </c>
      <c r="AS287" s="68" t="s">
        <v>779</v>
      </c>
      <c r="AT287" s="68">
        <v>8</v>
      </c>
      <c r="AU287" s="72" t="s">
        <v>5738</v>
      </c>
      <c r="AV287" s="68" t="b">
        <v>0</v>
      </c>
      <c r="AW287" s="68" t="s">
        <v>876</v>
      </c>
      <c r="AX287" s="72" t="s">
        <v>6495</v>
      </c>
      <c r="AY287" s="68" t="s">
        <v>66</v>
      </c>
    </row>
    <row r="288" spans="1:51" x14ac:dyDescent="0.25">
      <c r="A288" s="66" t="s">
        <v>1210</v>
      </c>
      <c r="B288" s="78"/>
      <c r="C288" s="78"/>
      <c r="D288" s="79"/>
      <c r="E288" s="90"/>
      <c r="F288" s="76" t="s">
        <v>6063</v>
      </c>
      <c r="G288" s="91"/>
      <c r="H288" s="77"/>
      <c r="I288" s="82"/>
      <c r="J288" s="92"/>
      <c r="K288" s="77" t="s">
        <v>6935</v>
      </c>
      <c r="L288" s="93"/>
      <c r="M288" s="87"/>
      <c r="N288" s="87"/>
      <c r="O288" s="88"/>
      <c r="P288" s="89"/>
      <c r="Q288" s="89"/>
      <c r="R288" s="75"/>
      <c r="S288" s="75"/>
      <c r="T288" s="75"/>
      <c r="U288" s="75"/>
      <c r="V288" s="52"/>
      <c r="W288" s="52"/>
      <c r="X288" s="52"/>
      <c r="Y288" s="52"/>
      <c r="Z288" s="51"/>
      <c r="AA288" s="83"/>
      <c r="AB288" s="83"/>
      <c r="AC288" s="84"/>
      <c r="AD288" s="68" t="s">
        <v>4276</v>
      </c>
      <c r="AE288" s="68">
        <v>1306</v>
      </c>
      <c r="AF288" s="68">
        <v>248</v>
      </c>
      <c r="AG288" s="68">
        <v>11834</v>
      </c>
      <c r="AH288" s="68">
        <v>2476</v>
      </c>
      <c r="AI288" s="68">
        <v>-7200</v>
      </c>
      <c r="AJ288" s="68" t="s">
        <v>4668</v>
      </c>
      <c r="AK288" s="68" t="s">
        <v>4962</v>
      </c>
      <c r="AL288" s="68"/>
      <c r="AM288" s="68" t="s">
        <v>5305</v>
      </c>
      <c r="AN288" s="70">
        <v>41990.067835648151</v>
      </c>
      <c r="AO288" s="72" t="s">
        <v>5506</v>
      </c>
      <c r="AP288" s="68" t="b">
        <v>1</v>
      </c>
      <c r="AQ288" s="68" t="b">
        <v>0</v>
      </c>
      <c r="AR288" s="68" t="b">
        <v>1</v>
      </c>
      <c r="AS288" s="68" t="s">
        <v>5645</v>
      </c>
      <c r="AT288" s="68">
        <v>11</v>
      </c>
      <c r="AU288" s="72" t="s">
        <v>784</v>
      </c>
      <c r="AV288" s="68" t="b">
        <v>0</v>
      </c>
      <c r="AW288" s="68" t="s">
        <v>876</v>
      </c>
      <c r="AX288" s="72" t="s">
        <v>6496</v>
      </c>
      <c r="AY288" s="68" t="s">
        <v>66</v>
      </c>
    </row>
    <row r="289" spans="1:51" x14ac:dyDescent="0.25">
      <c r="A289" s="66" t="s">
        <v>209</v>
      </c>
      <c r="B289" s="78"/>
      <c r="C289" s="78"/>
      <c r="D289" s="79"/>
      <c r="E289" s="90"/>
      <c r="F289" s="76" t="s">
        <v>838</v>
      </c>
      <c r="G289" s="91"/>
      <c r="H289" s="77"/>
      <c r="I289" s="82"/>
      <c r="J289" s="92"/>
      <c r="K289" s="77" t="s">
        <v>957</v>
      </c>
      <c r="L289" s="93"/>
      <c r="M289" s="87"/>
      <c r="N289" s="87"/>
      <c r="O289" s="88"/>
      <c r="P289" s="89"/>
      <c r="Q289" s="89"/>
      <c r="R289" s="75"/>
      <c r="S289" s="75"/>
      <c r="T289" s="75"/>
      <c r="U289" s="75"/>
      <c r="V289" s="52"/>
      <c r="W289" s="52"/>
      <c r="X289" s="52"/>
      <c r="Y289" s="52"/>
      <c r="Z289" s="51"/>
      <c r="AA289" s="83"/>
      <c r="AB289" s="83"/>
      <c r="AC289" s="84"/>
      <c r="AD289" s="68" t="s">
        <v>559</v>
      </c>
      <c r="AE289" s="68">
        <v>12</v>
      </c>
      <c r="AF289" s="68">
        <v>65</v>
      </c>
      <c r="AG289" s="68">
        <v>7678</v>
      </c>
      <c r="AH289" s="68">
        <v>0</v>
      </c>
      <c r="AI289" s="68">
        <v>-28800</v>
      </c>
      <c r="AJ289" s="68" t="s">
        <v>618</v>
      </c>
      <c r="AK289" s="68" t="s">
        <v>666</v>
      </c>
      <c r="AL289" s="72" t="s">
        <v>709</v>
      </c>
      <c r="AM289" s="68" t="s">
        <v>731</v>
      </c>
      <c r="AN289" s="70">
        <v>41324.795914351853</v>
      </c>
      <c r="AO289" s="68"/>
      <c r="AP289" s="68" t="b">
        <v>0</v>
      </c>
      <c r="AQ289" s="68" t="b">
        <v>0</v>
      </c>
      <c r="AR289" s="68" t="b">
        <v>0</v>
      </c>
      <c r="AS289" s="68" t="s">
        <v>779</v>
      </c>
      <c r="AT289" s="68">
        <v>12</v>
      </c>
      <c r="AU289" s="72" t="s">
        <v>784</v>
      </c>
      <c r="AV289" s="68" t="b">
        <v>0</v>
      </c>
      <c r="AW289" s="68" t="s">
        <v>876</v>
      </c>
      <c r="AX289" s="72" t="s">
        <v>900</v>
      </c>
      <c r="AY289" s="68" t="s">
        <v>66</v>
      </c>
    </row>
    <row r="290" spans="1:51" x14ac:dyDescent="0.25">
      <c r="A290" s="66" t="s">
        <v>210</v>
      </c>
      <c r="B290" s="78"/>
      <c r="C290" s="78"/>
      <c r="D290" s="79"/>
      <c r="E290" s="90"/>
      <c r="F290" s="76" t="s">
        <v>839</v>
      </c>
      <c r="G290" s="91"/>
      <c r="H290" s="77"/>
      <c r="I290" s="82"/>
      <c r="J290" s="92"/>
      <c r="K290" s="77" t="s">
        <v>958</v>
      </c>
      <c r="L290" s="93"/>
      <c r="M290" s="87"/>
      <c r="N290" s="87"/>
      <c r="O290" s="88"/>
      <c r="P290" s="89"/>
      <c r="Q290" s="89"/>
      <c r="R290" s="75"/>
      <c r="S290" s="75"/>
      <c r="T290" s="75"/>
      <c r="U290" s="75"/>
      <c r="V290" s="52"/>
      <c r="W290" s="52"/>
      <c r="X290" s="52"/>
      <c r="Y290" s="52"/>
      <c r="Z290" s="51"/>
      <c r="AA290" s="83"/>
      <c r="AB290" s="83"/>
      <c r="AC290" s="84"/>
      <c r="AD290" s="68" t="s">
        <v>560</v>
      </c>
      <c r="AE290" s="68">
        <v>1242</v>
      </c>
      <c r="AF290" s="68">
        <v>1025</v>
      </c>
      <c r="AG290" s="68">
        <v>5895</v>
      </c>
      <c r="AH290" s="68">
        <v>1145</v>
      </c>
      <c r="AI290" s="68">
        <v>-28800</v>
      </c>
      <c r="AJ290" s="68" t="s">
        <v>619</v>
      </c>
      <c r="AK290" s="68" t="s">
        <v>667</v>
      </c>
      <c r="AL290" s="68"/>
      <c r="AM290" s="68" t="s">
        <v>731</v>
      </c>
      <c r="AN290" s="70">
        <v>41463.505636574075</v>
      </c>
      <c r="AO290" s="72" t="s">
        <v>751</v>
      </c>
      <c r="AP290" s="68" t="b">
        <v>1</v>
      </c>
      <c r="AQ290" s="68" t="b">
        <v>0</v>
      </c>
      <c r="AR290" s="68" t="b">
        <v>1</v>
      </c>
      <c r="AS290" s="68" t="s">
        <v>779</v>
      </c>
      <c r="AT290" s="68">
        <v>61</v>
      </c>
      <c r="AU290" s="72" t="s">
        <v>784</v>
      </c>
      <c r="AV290" s="68" t="b">
        <v>0</v>
      </c>
      <c r="AW290" s="68" t="s">
        <v>876</v>
      </c>
      <c r="AX290" s="72" t="s">
        <v>901</v>
      </c>
      <c r="AY290" s="68" t="s">
        <v>66</v>
      </c>
    </row>
    <row r="291" spans="1:51" x14ac:dyDescent="0.25">
      <c r="A291" s="66" t="s">
        <v>1211</v>
      </c>
      <c r="B291" s="78"/>
      <c r="C291" s="78"/>
      <c r="D291" s="79"/>
      <c r="E291" s="90"/>
      <c r="F291" s="76" t="s">
        <v>6064</v>
      </c>
      <c r="G291" s="91"/>
      <c r="H291" s="77"/>
      <c r="I291" s="82"/>
      <c r="J291" s="92"/>
      <c r="K291" s="77" t="s">
        <v>6936</v>
      </c>
      <c r="L291" s="93"/>
      <c r="M291" s="87"/>
      <c r="N291" s="87"/>
      <c r="O291" s="88"/>
      <c r="P291" s="89"/>
      <c r="Q291" s="89"/>
      <c r="R291" s="75"/>
      <c r="S291" s="75"/>
      <c r="T291" s="75"/>
      <c r="U291" s="75"/>
      <c r="V291" s="52"/>
      <c r="W291" s="52"/>
      <c r="X291" s="52"/>
      <c r="Y291" s="52"/>
      <c r="Z291" s="51"/>
      <c r="AA291" s="83"/>
      <c r="AB291" s="83"/>
      <c r="AC291" s="84"/>
      <c r="AD291" s="68" t="s">
        <v>4277</v>
      </c>
      <c r="AE291" s="68">
        <v>1104</v>
      </c>
      <c r="AF291" s="68">
        <v>579</v>
      </c>
      <c r="AG291" s="68">
        <v>18229</v>
      </c>
      <c r="AH291" s="68">
        <v>206</v>
      </c>
      <c r="AI291" s="68"/>
      <c r="AJ291" s="68" t="s">
        <v>4669</v>
      </c>
      <c r="AK291" s="68"/>
      <c r="AL291" s="68"/>
      <c r="AM291" s="68"/>
      <c r="AN291" s="70">
        <v>42234.140601851854</v>
      </c>
      <c r="AO291" s="68"/>
      <c r="AP291" s="68" t="b">
        <v>1</v>
      </c>
      <c r="AQ291" s="68" t="b">
        <v>0</v>
      </c>
      <c r="AR291" s="68" t="b">
        <v>0</v>
      </c>
      <c r="AS291" s="68" t="s">
        <v>779</v>
      </c>
      <c r="AT291" s="68">
        <v>7</v>
      </c>
      <c r="AU291" s="72" t="s">
        <v>784</v>
      </c>
      <c r="AV291" s="68" t="b">
        <v>0</v>
      </c>
      <c r="AW291" s="68" t="s">
        <v>876</v>
      </c>
      <c r="AX291" s="72" t="s">
        <v>6497</v>
      </c>
      <c r="AY291" s="68" t="s">
        <v>66</v>
      </c>
    </row>
    <row r="292" spans="1:51" x14ac:dyDescent="0.25">
      <c r="A292" s="66" t="s">
        <v>1212</v>
      </c>
      <c r="B292" s="78"/>
      <c r="C292" s="78"/>
      <c r="D292" s="79"/>
      <c r="E292" s="90"/>
      <c r="F292" s="76" t="s">
        <v>6065</v>
      </c>
      <c r="G292" s="91"/>
      <c r="H292" s="77"/>
      <c r="I292" s="82"/>
      <c r="J292" s="92"/>
      <c r="K292" s="77" t="s">
        <v>6937</v>
      </c>
      <c r="L292" s="93"/>
      <c r="M292" s="87"/>
      <c r="N292" s="87"/>
      <c r="O292" s="88"/>
      <c r="P292" s="89"/>
      <c r="Q292" s="89"/>
      <c r="R292" s="75"/>
      <c r="S292" s="75"/>
      <c r="T292" s="75"/>
      <c r="U292" s="75"/>
      <c r="V292" s="52"/>
      <c r="W292" s="52"/>
      <c r="X292" s="52"/>
      <c r="Y292" s="52"/>
      <c r="Z292" s="51"/>
      <c r="AA292" s="83"/>
      <c r="AB292" s="83"/>
      <c r="AC292" s="84"/>
      <c r="AD292" s="68" t="s">
        <v>4278</v>
      </c>
      <c r="AE292" s="68">
        <v>1404</v>
      </c>
      <c r="AF292" s="68">
        <v>774</v>
      </c>
      <c r="AG292" s="68">
        <v>67078</v>
      </c>
      <c r="AH292" s="68">
        <v>17415</v>
      </c>
      <c r="AI292" s="68">
        <v>0</v>
      </c>
      <c r="AJ292" s="68"/>
      <c r="AK292" s="68"/>
      <c r="AL292" s="68"/>
      <c r="AM292" s="68" t="s">
        <v>5306</v>
      </c>
      <c r="AN292" s="70">
        <v>41667.874166666668</v>
      </c>
      <c r="AO292" s="68"/>
      <c r="AP292" s="68" t="b">
        <v>1</v>
      </c>
      <c r="AQ292" s="68" t="b">
        <v>0</v>
      </c>
      <c r="AR292" s="68" t="b">
        <v>0</v>
      </c>
      <c r="AS292" s="68" t="s">
        <v>779</v>
      </c>
      <c r="AT292" s="68">
        <v>147</v>
      </c>
      <c r="AU292" s="72" t="s">
        <v>784</v>
      </c>
      <c r="AV292" s="68" t="b">
        <v>0</v>
      </c>
      <c r="AW292" s="68" t="s">
        <v>876</v>
      </c>
      <c r="AX292" s="72" t="s">
        <v>6498</v>
      </c>
      <c r="AY292" s="68" t="s">
        <v>66</v>
      </c>
    </row>
    <row r="293" spans="1:51" x14ac:dyDescent="0.25">
      <c r="A293" s="66" t="s">
        <v>1386</v>
      </c>
      <c r="B293" s="78"/>
      <c r="C293" s="78"/>
      <c r="D293" s="79"/>
      <c r="E293" s="90"/>
      <c r="F293" s="76" t="s">
        <v>6066</v>
      </c>
      <c r="G293" s="91"/>
      <c r="H293" s="77"/>
      <c r="I293" s="82"/>
      <c r="J293" s="92"/>
      <c r="K293" s="77" t="s">
        <v>6938</v>
      </c>
      <c r="L293" s="93"/>
      <c r="M293" s="87"/>
      <c r="N293" s="87"/>
      <c r="O293" s="88"/>
      <c r="P293" s="89"/>
      <c r="Q293" s="89"/>
      <c r="R293" s="75"/>
      <c r="S293" s="75"/>
      <c r="T293" s="75"/>
      <c r="U293" s="75"/>
      <c r="V293" s="52"/>
      <c r="W293" s="52"/>
      <c r="X293" s="52"/>
      <c r="Y293" s="52"/>
      <c r="Z293" s="51"/>
      <c r="AA293" s="83"/>
      <c r="AB293" s="83"/>
      <c r="AC293" s="84"/>
      <c r="AD293" s="68" t="s">
        <v>4279</v>
      </c>
      <c r="AE293" s="68">
        <v>1833</v>
      </c>
      <c r="AF293" s="68">
        <v>1735</v>
      </c>
      <c r="AG293" s="68">
        <v>12111</v>
      </c>
      <c r="AH293" s="68">
        <v>285</v>
      </c>
      <c r="AI293" s="68">
        <v>-21600</v>
      </c>
      <c r="AJ293" s="68" t="s">
        <v>4670</v>
      </c>
      <c r="AK293" s="68" t="s">
        <v>4963</v>
      </c>
      <c r="AL293" s="72" t="s">
        <v>5192</v>
      </c>
      <c r="AM293" s="68" t="s">
        <v>732</v>
      </c>
      <c r="AN293" s="70">
        <v>40122.531458333331</v>
      </c>
      <c r="AO293" s="72" t="s">
        <v>5507</v>
      </c>
      <c r="AP293" s="68" t="b">
        <v>0</v>
      </c>
      <c r="AQ293" s="68" t="b">
        <v>0</v>
      </c>
      <c r="AR293" s="68" t="b">
        <v>1</v>
      </c>
      <c r="AS293" s="68" t="s">
        <v>779</v>
      </c>
      <c r="AT293" s="68">
        <v>73</v>
      </c>
      <c r="AU293" s="72" t="s">
        <v>5739</v>
      </c>
      <c r="AV293" s="68" t="b">
        <v>0</v>
      </c>
      <c r="AW293" s="68" t="s">
        <v>876</v>
      </c>
      <c r="AX293" s="72" t="s">
        <v>6499</v>
      </c>
      <c r="AY293" s="68" t="s">
        <v>65</v>
      </c>
    </row>
    <row r="294" spans="1:51" x14ac:dyDescent="0.25">
      <c r="A294" s="66" t="s">
        <v>1387</v>
      </c>
      <c r="B294" s="78"/>
      <c r="C294" s="78"/>
      <c r="D294" s="79"/>
      <c r="E294" s="90"/>
      <c r="F294" s="76" t="s">
        <v>6067</v>
      </c>
      <c r="G294" s="91"/>
      <c r="H294" s="77"/>
      <c r="I294" s="82"/>
      <c r="J294" s="92"/>
      <c r="K294" s="77" t="s">
        <v>6939</v>
      </c>
      <c r="L294" s="93"/>
      <c r="M294" s="87"/>
      <c r="N294" s="87"/>
      <c r="O294" s="88"/>
      <c r="P294" s="89"/>
      <c r="Q294" s="89"/>
      <c r="R294" s="75"/>
      <c r="S294" s="75"/>
      <c r="T294" s="75"/>
      <c r="U294" s="75"/>
      <c r="V294" s="52"/>
      <c r="W294" s="52"/>
      <c r="X294" s="52"/>
      <c r="Y294" s="52"/>
      <c r="Z294" s="51"/>
      <c r="AA294" s="83"/>
      <c r="AB294" s="83"/>
      <c r="AC294" s="84"/>
      <c r="AD294" s="68" t="s">
        <v>4280</v>
      </c>
      <c r="AE294" s="68">
        <v>5616</v>
      </c>
      <c r="AF294" s="68">
        <v>6057</v>
      </c>
      <c r="AG294" s="68">
        <v>23158</v>
      </c>
      <c r="AH294" s="68">
        <v>2758</v>
      </c>
      <c r="AI294" s="68">
        <v>-21600</v>
      </c>
      <c r="AJ294" s="68" t="s">
        <v>4671</v>
      </c>
      <c r="AK294" s="68" t="s">
        <v>4964</v>
      </c>
      <c r="AL294" s="72" t="s">
        <v>5193</v>
      </c>
      <c r="AM294" s="68" t="s">
        <v>732</v>
      </c>
      <c r="AN294" s="70">
        <v>39708.840462962966</v>
      </c>
      <c r="AO294" s="72" t="s">
        <v>5508</v>
      </c>
      <c r="AP294" s="68" t="b">
        <v>0</v>
      </c>
      <c r="AQ294" s="68" t="b">
        <v>0</v>
      </c>
      <c r="AR294" s="68" t="b">
        <v>1</v>
      </c>
      <c r="AS294" s="68" t="s">
        <v>779</v>
      </c>
      <c r="AT294" s="68">
        <v>355</v>
      </c>
      <c r="AU294" s="72" t="s">
        <v>5740</v>
      </c>
      <c r="AV294" s="68" t="b">
        <v>0</v>
      </c>
      <c r="AW294" s="68" t="s">
        <v>876</v>
      </c>
      <c r="AX294" s="72" t="s">
        <v>6500</v>
      </c>
      <c r="AY294" s="68" t="s">
        <v>65</v>
      </c>
    </row>
    <row r="295" spans="1:51" x14ac:dyDescent="0.25">
      <c r="A295" s="66" t="s">
        <v>1388</v>
      </c>
      <c r="B295" s="78"/>
      <c r="C295" s="78"/>
      <c r="D295" s="79"/>
      <c r="E295" s="90"/>
      <c r="F295" s="76" t="s">
        <v>6068</v>
      </c>
      <c r="G295" s="91"/>
      <c r="H295" s="77"/>
      <c r="I295" s="82"/>
      <c r="J295" s="92"/>
      <c r="K295" s="77" t="s">
        <v>6940</v>
      </c>
      <c r="L295" s="93"/>
      <c r="M295" s="87"/>
      <c r="N295" s="87"/>
      <c r="O295" s="88"/>
      <c r="P295" s="89"/>
      <c r="Q295" s="89"/>
      <c r="R295" s="75"/>
      <c r="S295" s="75"/>
      <c r="T295" s="75"/>
      <c r="U295" s="75"/>
      <c r="V295" s="52"/>
      <c r="W295" s="52"/>
      <c r="X295" s="52"/>
      <c r="Y295" s="52"/>
      <c r="Z295" s="51"/>
      <c r="AA295" s="83"/>
      <c r="AB295" s="83"/>
      <c r="AC295" s="84"/>
      <c r="AD295" s="68" t="s">
        <v>4281</v>
      </c>
      <c r="AE295" s="68">
        <v>5000</v>
      </c>
      <c r="AF295" s="68">
        <v>2624</v>
      </c>
      <c r="AG295" s="68">
        <v>85120</v>
      </c>
      <c r="AH295" s="68">
        <v>61064</v>
      </c>
      <c r="AI295" s="68">
        <v>-28800</v>
      </c>
      <c r="AJ295" s="68" t="s">
        <v>4672</v>
      </c>
      <c r="AK295" s="68" t="s">
        <v>4965</v>
      </c>
      <c r="AL295" s="72" t="s">
        <v>5194</v>
      </c>
      <c r="AM295" s="68" t="s">
        <v>731</v>
      </c>
      <c r="AN295" s="70">
        <v>39758.111597222225</v>
      </c>
      <c r="AO295" s="72" t="s">
        <v>5509</v>
      </c>
      <c r="AP295" s="68" t="b">
        <v>0</v>
      </c>
      <c r="AQ295" s="68" t="b">
        <v>0</v>
      </c>
      <c r="AR295" s="68" t="b">
        <v>0</v>
      </c>
      <c r="AS295" s="68" t="s">
        <v>779</v>
      </c>
      <c r="AT295" s="68">
        <v>364</v>
      </c>
      <c r="AU295" s="72" t="s">
        <v>794</v>
      </c>
      <c r="AV295" s="68" t="b">
        <v>0</v>
      </c>
      <c r="AW295" s="68" t="s">
        <v>876</v>
      </c>
      <c r="AX295" s="72" t="s">
        <v>6501</v>
      </c>
      <c r="AY295" s="68" t="s">
        <v>65</v>
      </c>
    </row>
    <row r="296" spans="1:51" x14ac:dyDescent="0.25">
      <c r="A296" s="66" t="s">
        <v>1213</v>
      </c>
      <c r="B296" s="78"/>
      <c r="C296" s="78"/>
      <c r="D296" s="79"/>
      <c r="E296" s="90"/>
      <c r="F296" s="76" t="s">
        <v>6069</v>
      </c>
      <c r="G296" s="91"/>
      <c r="H296" s="77"/>
      <c r="I296" s="82"/>
      <c r="J296" s="92"/>
      <c r="K296" s="77" t="s">
        <v>6941</v>
      </c>
      <c r="L296" s="93"/>
      <c r="M296" s="87"/>
      <c r="N296" s="87"/>
      <c r="O296" s="88"/>
      <c r="P296" s="89"/>
      <c r="Q296" s="89"/>
      <c r="R296" s="75"/>
      <c r="S296" s="75"/>
      <c r="T296" s="75"/>
      <c r="U296" s="75"/>
      <c r="V296" s="52"/>
      <c r="W296" s="52"/>
      <c r="X296" s="52"/>
      <c r="Y296" s="52"/>
      <c r="Z296" s="51"/>
      <c r="AA296" s="83"/>
      <c r="AB296" s="83"/>
      <c r="AC296" s="84"/>
      <c r="AD296" s="68" t="s">
        <v>4282</v>
      </c>
      <c r="AE296" s="68">
        <v>133</v>
      </c>
      <c r="AF296" s="68">
        <v>151</v>
      </c>
      <c r="AG296" s="68">
        <v>462</v>
      </c>
      <c r="AH296" s="68">
        <v>156</v>
      </c>
      <c r="AI296" s="68"/>
      <c r="AJ296" s="68" t="s">
        <v>4673</v>
      </c>
      <c r="AK296" s="68" t="s">
        <v>675</v>
      </c>
      <c r="AL296" s="72" t="s">
        <v>5195</v>
      </c>
      <c r="AM296" s="68"/>
      <c r="AN296" s="70">
        <v>42060.946574074071</v>
      </c>
      <c r="AO296" s="72" t="s">
        <v>5510</v>
      </c>
      <c r="AP296" s="68" t="b">
        <v>0</v>
      </c>
      <c r="AQ296" s="68" t="b">
        <v>0</v>
      </c>
      <c r="AR296" s="68" t="b">
        <v>0</v>
      </c>
      <c r="AS296" s="68" t="s">
        <v>779</v>
      </c>
      <c r="AT296" s="68">
        <v>5</v>
      </c>
      <c r="AU296" s="72" t="s">
        <v>808</v>
      </c>
      <c r="AV296" s="68" t="b">
        <v>0</v>
      </c>
      <c r="AW296" s="68" t="s">
        <v>876</v>
      </c>
      <c r="AX296" s="72" t="s">
        <v>6502</v>
      </c>
      <c r="AY296" s="68" t="s">
        <v>66</v>
      </c>
    </row>
    <row r="297" spans="1:51" x14ac:dyDescent="0.25">
      <c r="A297" s="66" t="s">
        <v>1214</v>
      </c>
      <c r="B297" s="78"/>
      <c r="C297" s="78"/>
      <c r="D297" s="79"/>
      <c r="E297" s="90"/>
      <c r="F297" s="76" t="s">
        <v>6070</v>
      </c>
      <c r="G297" s="91"/>
      <c r="H297" s="77"/>
      <c r="I297" s="82"/>
      <c r="J297" s="92"/>
      <c r="K297" s="77" t="s">
        <v>6942</v>
      </c>
      <c r="L297" s="93"/>
      <c r="M297" s="87"/>
      <c r="N297" s="87"/>
      <c r="O297" s="88"/>
      <c r="P297" s="89"/>
      <c r="Q297" s="89"/>
      <c r="R297" s="75"/>
      <c r="S297" s="75"/>
      <c r="T297" s="75"/>
      <c r="U297" s="75"/>
      <c r="V297" s="52"/>
      <c r="W297" s="52"/>
      <c r="X297" s="52"/>
      <c r="Y297" s="52"/>
      <c r="Z297" s="51"/>
      <c r="AA297" s="83"/>
      <c r="AB297" s="83"/>
      <c r="AC297" s="84"/>
      <c r="AD297" s="68" t="s">
        <v>4283</v>
      </c>
      <c r="AE297" s="68">
        <v>428</v>
      </c>
      <c r="AF297" s="68">
        <v>25561</v>
      </c>
      <c r="AG297" s="68">
        <v>14503</v>
      </c>
      <c r="AH297" s="68">
        <v>2119</v>
      </c>
      <c r="AI297" s="68"/>
      <c r="AJ297" s="68" t="s">
        <v>4674</v>
      </c>
      <c r="AK297" s="68"/>
      <c r="AL297" s="68"/>
      <c r="AM297" s="68"/>
      <c r="AN297" s="70">
        <v>41007.909583333334</v>
      </c>
      <c r="AO297" s="72" t="s">
        <v>5511</v>
      </c>
      <c r="AP297" s="68" t="b">
        <v>1</v>
      </c>
      <c r="AQ297" s="68" t="b">
        <v>0</v>
      </c>
      <c r="AR297" s="68" t="b">
        <v>1</v>
      </c>
      <c r="AS297" s="68" t="s">
        <v>779</v>
      </c>
      <c r="AT297" s="68">
        <v>168</v>
      </c>
      <c r="AU297" s="72" t="s">
        <v>784</v>
      </c>
      <c r="AV297" s="68" t="b">
        <v>0</v>
      </c>
      <c r="AW297" s="68" t="s">
        <v>876</v>
      </c>
      <c r="AX297" s="72" t="s">
        <v>6503</v>
      </c>
      <c r="AY297" s="68" t="s">
        <v>66</v>
      </c>
    </row>
    <row r="298" spans="1:51" x14ac:dyDescent="0.25">
      <c r="A298" s="66" t="s">
        <v>1215</v>
      </c>
      <c r="B298" s="78"/>
      <c r="C298" s="78"/>
      <c r="D298" s="79"/>
      <c r="E298" s="90"/>
      <c r="F298" s="76" t="s">
        <v>6071</v>
      </c>
      <c r="G298" s="91"/>
      <c r="H298" s="77"/>
      <c r="I298" s="82"/>
      <c r="J298" s="92"/>
      <c r="K298" s="77" t="s">
        <v>6943</v>
      </c>
      <c r="L298" s="93"/>
      <c r="M298" s="87"/>
      <c r="N298" s="87"/>
      <c r="O298" s="88"/>
      <c r="P298" s="89"/>
      <c r="Q298" s="89"/>
      <c r="R298" s="75"/>
      <c r="S298" s="75"/>
      <c r="T298" s="75"/>
      <c r="U298" s="75"/>
      <c r="V298" s="52"/>
      <c r="W298" s="52"/>
      <c r="X298" s="52"/>
      <c r="Y298" s="52"/>
      <c r="Z298" s="51"/>
      <c r="AA298" s="83"/>
      <c r="AB298" s="83"/>
      <c r="AC298" s="84"/>
      <c r="AD298" s="68" t="s">
        <v>4284</v>
      </c>
      <c r="AE298" s="68">
        <v>246</v>
      </c>
      <c r="AF298" s="68">
        <v>207</v>
      </c>
      <c r="AG298" s="68">
        <v>246</v>
      </c>
      <c r="AH298" s="68">
        <v>215</v>
      </c>
      <c r="AI298" s="68"/>
      <c r="AJ298" s="68" t="s">
        <v>4675</v>
      </c>
      <c r="AK298" s="68" t="s">
        <v>4966</v>
      </c>
      <c r="AL298" s="68"/>
      <c r="AM298" s="68"/>
      <c r="AN298" s="70">
        <v>41202.588483796295</v>
      </c>
      <c r="AO298" s="72" t="s">
        <v>5512</v>
      </c>
      <c r="AP298" s="68" t="b">
        <v>1</v>
      </c>
      <c r="AQ298" s="68" t="b">
        <v>0</v>
      </c>
      <c r="AR298" s="68" t="b">
        <v>1</v>
      </c>
      <c r="AS298" s="68" t="s">
        <v>779</v>
      </c>
      <c r="AT298" s="68">
        <v>0</v>
      </c>
      <c r="AU298" s="72" t="s">
        <v>784</v>
      </c>
      <c r="AV298" s="68" t="b">
        <v>0</v>
      </c>
      <c r="AW298" s="68" t="s">
        <v>876</v>
      </c>
      <c r="AX298" s="72" t="s">
        <v>6504</v>
      </c>
      <c r="AY298" s="68" t="s">
        <v>66</v>
      </c>
    </row>
    <row r="299" spans="1:51" x14ac:dyDescent="0.25">
      <c r="A299" s="66" t="s">
        <v>1216</v>
      </c>
      <c r="B299" s="78"/>
      <c r="C299" s="78"/>
      <c r="D299" s="79"/>
      <c r="E299" s="90"/>
      <c r="F299" s="76" t="s">
        <v>6072</v>
      </c>
      <c r="G299" s="91"/>
      <c r="H299" s="77"/>
      <c r="I299" s="82"/>
      <c r="J299" s="92"/>
      <c r="K299" s="77" t="s">
        <v>6944</v>
      </c>
      <c r="L299" s="93"/>
      <c r="M299" s="87"/>
      <c r="N299" s="87"/>
      <c r="O299" s="88"/>
      <c r="P299" s="89"/>
      <c r="Q299" s="89"/>
      <c r="R299" s="75"/>
      <c r="S299" s="75"/>
      <c r="T299" s="75"/>
      <c r="U299" s="75"/>
      <c r="V299" s="52"/>
      <c r="W299" s="52"/>
      <c r="X299" s="52"/>
      <c r="Y299" s="52"/>
      <c r="Z299" s="51"/>
      <c r="AA299" s="83"/>
      <c r="AB299" s="83"/>
      <c r="AC299" s="84"/>
      <c r="AD299" s="68" t="s">
        <v>4285</v>
      </c>
      <c r="AE299" s="68">
        <v>66</v>
      </c>
      <c r="AF299" s="68">
        <v>22</v>
      </c>
      <c r="AG299" s="68">
        <v>74</v>
      </c>
      <c r="AH299" s="68">
        <v>9</v>
      </c>
      <c r="AI299" s="68"/>
      <c r="AJ299" s="68" t="s">
        <v>4676</v>
      </c>
      <c r="AK299" s="68" t="s">
        <v>4845</v>
      </c>
      <c r="AL299" s="68"/>
      <c r="AM299" s="68"/>
      <c r="AN299" s="70">
        <v>40215.679942129631</v>
      </c>
      <c r="AO299" s="68"/>
      <c r="AP299" s="68" t="b">
        <v>1</v>
      </c>
      <c r="AQ299" s="68" t="b">
        <v>0</v>
      </c>
      <c r="AR299" s="68" t="b">
        <v>0</v>
      </c>
      <c r="AS299" s="68" t="s">
        <v>779</v>
      </c>
      <c r="AT299" s="68">
        <v>0</v>
      </c>
      <c r="AU299" s="72" t="s">
        <v>784</v>
      </c>
      <c r="AV299" s="68" t="b">
        <v>0</v>
      </c>
      <c r="AW299" s="68" t="s">
        <v>876</v>
      </c>
      <c r="AX299" s="72" t="s">
        <v>6505</v>
      </c>
      <c r="AY299" s="68" t="s">
        <v>66</v>
      </c>
    </row>
    <row r="300" spans="1:51" x14ac:dyDescent="0.25">
      <c r="A300" s="66" t="s">
        <v>1217</v>
      </c>
      <c r="B300" s="78"/>
      <c r="C300" s="78"/>
      <c r="D300" s="79"/>
      <c r="E300" s="90"/>
      <c r="F300" s="76" t="s">
        <v>6073</v>
      </c>
      <c r="G300" s="91"/>
      <c r="H300" s="77"/>
      <c r="I300" s="82"/>
      <c r="J300" s="92"/>
      <c r="K300" s="77" t="s">
        <v>6945</v>
      </c>
      <c r="L300" s="93"/>
      <c r="M300" s="87"/>
      <c r="N300" s="87"/>
      <c r="O300" s="88"/>
      <c r="P300" s="89"/>
      <c r="Q300" s="89"/>
      <c r="R300" s="75"/>
      <c r="S300" s="75"/>
      <c r="T300" s="75"/>
      <c r="U300" s="75"/>
      <c r="V300" s="52"/>
      <c r="W300" s="52"/>
      <c r="X300" s="52"/>
      <c r="Y300" s="52"/>
      <c r="Z300" s="51"/>
      <c r="AA300" s="83"/>
      <c r="AB300" s="83"/>
      <c r="AC300" s="84"/>
      <c r="AD300" s="68" t="s">
        <v>4286</v>
      </c>
      <c r="AE300" s="68">
        <v>0</v>
      </c>
      <c r="AF300" s="68">
        <v>110</v>
      </c>
      <c r="AG300" s="68">
        <v>58821</v>
      </c>
      <c r="AH300" s="68">
        <v>0</v>
      </c>
      <c r="AI300" s="68">
        <v>-21600</v>
      </c>
      <c r="AJ300" s="68"/>
      <c r="AK300" s="68"/>
      <c r="AL300" s="68"/>
      <c r="AM300" s="68" t="s">
        <v>732</v>
      </c>
      <c r="AN300" s="70">
        <v>39927.591469907406</v>
      </c>
      <c r="AO300" s="68"/>
      <c r="AP300" s="68" t="b">
        <v>1</v>
      </c>
      <c r="AQ300" s="68" t="b">
        <v>0</v>
      </c>
      <c r="AR300" s="68" t="b">
        <v>1</v>
      </c>
      <c r="AS300" s="68" t="s">
        <v>779</v>
      </c>
      <c r="AT300" s="68">
        <v>26</v>
      </c>
      <c r="AU300" s="72" t="s">
        <v>784</v>
      </c>
      <c r="AV300" s="68" t="b">
        <v>0</v>
      </c>
      <c r="AW300" s="68" t="s">
        <v>876</v>
      </c>
      <c r="AX300" s="72" t="s">
        <v>6506</v>
      </c>
      <c r="AY300" s="68" t="s">
        <v>66</v>
      </c>
    </row>
    <row r="301" spans="1:51" x14ac:dyDescent="0.25">
      <c r="A301" s="66" t="s">
        <v>1218</v>
      </c>
      <c r="B301" s="78"/>
      <c r="C301" s="78"/>
      <c r="D301" s="79"/>
      <c r="E301" s="90"/>
      <c r="F301" s="76" t="s">
        <v>6074</v>
      </c>
      <c r="G301" s="91"/>
      <c r="H301" s="77"/>
      <c r="I301" s="82"/>
      <c r="J301" s="92"/>
      <c r="K301" s="77" t="s">
        <v>6946</v>
      </c>
      <c r="L301" s="93"/>
      <c r="M301" s="87"/>
      <c r="N301" s="87"/>
      <c r="O301" s="88"/>
      <c r="P301" s="89"/>
      <c r="Q301" s="89"/>
      <c r="R301" s="75"/>
      <c r="S301" s="75"/>
      <c r="T301" s="75"/>
      <c r="U301" s="75"/>
      <c r="V301" s="52"/>
      <c r="W301" s="52"/>
      <c r="X301" s="52"/>
      <c r="Y301" s="52"/>
      <c r="Z301" s="51"/>
      <c r="AA301" s="83"/>
      <c r="AB301" s="83"/>
      <c r="AC301" s="84"/>
      <c r="AD301" s="68" t="s">
        <v>4287</v>
      </c>
      <c r="AE301" s="68">
        <v>442</v>
      </c>
      <c r="AF301" s="68">
        <v>641</v>
      </c>
      <c r="AG301" s="68">
        <v>2653</v>
      </c>
      <c r="AH301" s="68">
        <v>90</v>
      </c>
      <c r="AI301" s="68">
        <v>-28800</v>
      </c>
      <c r="AJ301" s="68" t="s">
        <v>4677</v>
      </c>
      <c r="AK301" s="68" t="s">
        <v>4967</v>
      </c>
      <c r="AL301" s="72" t="s">
        <v>5196</v>
      </c>
      <c r="AM301" s="68" t="s">
        <v>731</v>
      </c>
      <c r="AN301" s="70">
        <v>41903.886620370373</v>
      </c>
      <c r="AO301" s="72" t="s">
        <v>5513</v>
      </c>
      <c r="AP301" s="68" t="b">
        <v>1</v>
      </c>
      <c r="AQ301" s="68" t="b">
        <v>0</v>
      </c>
      <c r="AR301" s="68" t="b">
        <v>1</v>
      </c>
      <c r="AS301" s="68" t="s">
        <v>779</v>
      </c>
      <c r="AT301" s="68">
        <v>15</v>
      </c>
      <c r="AU301" s="72" t="s">
        <v>784</v>
      </c>
      <c r="AV301" s="68" t="b">
        <v>0</v>
      </c>
      <c r="AW301" s="68" t="s">
        <v>876</v>
      </c>
      <c r="AX301" s="72" t="s">
        <v>6507</v>
      </c>
      <c r="AY301" s="68" t="s">
        <v>66</v>
      </c>
    </row>
    <row r="302" spans="1:51" x14ac:dyDescent="0.25">
      <c r="A302" s="66" t="s">
        <v>1219</v>
      </c>
      <c r="B302" s="78"/>
      <c r="C302" s="78"/>
      <c r="D302" s="79"/>
      <c r="E302" s="90"/>
      <c r="F302" s="76" t="s">
        <v>6075</v>
      </c>
      <c r="G302" s="91"/>
      <c r="H302" s="77"/>
      <c r="I302" s="82"/>
      <c r="J302" s="92"/>
      <c r="K302" s="77" t="s">
        <v>6947</v>
      </c>
      <c r="L302" s="93"/>
      <c r="M302" s="87"/>
      <c r="N302" s="87"/>
      <c r="O302" s="88"/>
      <c r="P302" s="89"/>
      <c r="Q302" s="89"/>
      <c r="R302" s="75"/>
      <c r="S302" s="75"/>
      <c r="T302" s="75"/>
      <c r="U302" s="75"/>
      <c r="V302" s="52"/>
      <c r="W302" s="52"/>
      <c r="X302" s="52"/>
      <c r="Y302" s="52"/>
      <c r="Z302" s="51"/>
      <c r="AA302" s="83"/>
      <c r="AB302" s="83"/>
      <c r="AC302" s="84"/>
      <c r="AD302" s="68" t="s">
        <v>4288</v>
      </c>
      <c r="AE302" s="68">
        <v>653</v>
      </c>
      <c r="AF302" s="68">
        <v>346</v>
      </c>
      <c r="AG302" s="68">
        <v>1427</v>
      </c>
      <c r="AH302" s="68">
        <v>1081</v>
      </c>
      <c r="AI302" s="68"/>
      <c r="AJ302" s="68" t="s">
        <v>4678</v>
      </c>
      <c r="AK302" s="68" t="s">
        <v>4968</v>
      </c>
      <c r="AL302" s="72" t="s">
        <v>5197</v>
      </c>
      <c r="AM302" s="68"/>
      <c r="AN302" s="70">
        <v>40234.728263888886</v>
      </c>
      <c r="AO302" s="72" t="s">
        <v>5514</v>
      </c>
      <c r="AP302" s="68" t="b">
        <v>0</v>
      </c>
      <c r="AQ302" s="68" t="b">
        <v>0</v>
      </c>
      <c r="AR302" s="68" t="b">
        <v>1</v>
      </c>
      <c r="AS302" s="68" t="s">
        <v>779</v>
      </c>
      <c r="AT302" s="68">
        <v>12</v>
      </c>
      <c r="AU302" s="72" t="s">
        <v>808</v>
      </c>
      <c r="AV302" s="68" t="b">
        <v>0</v>
      </c>
      <c r="AW302" s="68" t="s">
        <v>876</v>
      </c>
      <c r="AX302" s="72" t="s">
        <v>6508</v>
      </c>
      <c r="AY302" s="68" t="s">
        <v>66</v>
      </c>
    </row>
    <row r="303" spans="1:51" x14ac:dyDescent="0.25">
      <c r="A303" s="66" t="s">
        <v>1220</v>
      </c>
      <c r="B303" s="78"/>
      <c r="C303" s="78"/>
      <c r="D303" s="79"/>
      <c r="E303" s="90"/>
      <c r="F303" s="76" t="s">
        <v>6076</v>
      </c>
      <c r="G303" s="91"/>
      <c r="H303" s="77"/>
      <c r="I303" s="82"/>
      <c r="J303" s="92"/>
      <c r="K303" s="77" t="s">
        <v>6948</v>
      </c>
      <c r="L303" s="93"/>
      <c r="M303" s="87"/>
      <c r="N303" s="87"/>
      <c r="O303" s="88"/>
      <c r="P303" s="89"/>
      <c r="Q303" s="89"/>
      <c r="R303" s="75"/>
      <c r="S303" s="75"/>
      <c r="T303" s="75"/>
      <c r="U303" s="75"/>
      <c r="V303" s="52"/>
      <c r="W303" s="52"/>
      <c r="X303" s="52"/>
      <c r="Y303" s="52"/>
      <c r="Z303" s="51"/>
      <c r="AA303" s="83"/>
      <c r="AB303" s="83"/>
      <c r="AC303" s="84"/>
      <c r="AD303" s="68" t="s">
        <v>4289</v>
      </c>
      <c r="AE303" s="68">
        <v>9</v>
      </c>
      <c r="AF303" s="68">
        <v>988</v>
      </c>
      <c r="AG303" s="68">
        <v>86446</v>
      </c>
      <c r="AH303" s="68">
        <v>6</v>
      </c>
      <c r="AI303" s="68"/>
      <c r="AJ303" s="68"/>
      <c r="AK303" s="68"/>
      <c r="AL303" s="68"/>
      <c r="AM303" s="68"/>
      <c r="AN303" s="70">
        <v>42347.77847222222</v>
      </c>
      <c r="AO303" s="72" t="s">
        <v>5515</v>
      </c>
      <c r="AP303" s="68" t="b">
        <v>1</v>
      </c>
      <c r="AQ303" s="68" t="b">
        <v>0</v>
      </c>
      <c r="AR303" s="68" t="b">
        <v>0</v>
      </c>
      <c r="AS303" s="68" t="s">
        <v>779</v>
      </c>
      <c r="AT303" s="68">
        <v>969</v>
      </c>
      <c r="AU303" s="72" t="s">
        <v>784</v>
      </c>
      <c r="AV303" s="68" t="b">
        <v>0</v>
      </c>
      <c r="AW303" s="68" t="s">
        <v>876</v>
      </c>
      <c r="AX303" s="72" t="s">
        <v>6509</v>
      </c>
      <c r="AY303" s="68" t="s">
        <v>66</v>
      </c>
    </row>
    <row r="304" spans="1:51" x14ac:dyDescent="0.25">
      <c r="A304" s="66" t="s">
        <v>1221</v>
      </c>
      <c r="B304" s="78"/>
      <c r="C304" s="78"/>
      <c r="D304" s="79"/>
      <c r="E304" s="90"/>
      <c r="F304" s="76" t="s">
        <v>6077</v>
      </c>
      <c r="G304" s="91"/>
      <c r="H304" s="77"/>
      <c r="I304" s="82"/>
      <c r="J304" s="92"/>
      <c r="K304" s="77" t="s">
        <v>6949</v>
      </c>
      <c r="L304" s="93"/>
      <c r="M304" s="87"/>
      <c r="N304" s="87"/>
      <c r="O304" s="88"/>
      <c r="P304" s="89"/>
      <c r="Q304" s="89"/>
      <c r="R304" s="75"/>
      <c r="S304" s="75"/>
      <c r="T304" s="75"/>
      <c r="U304" s="75"/>
      <c r="V304" s="52"/>
      <c r="W304" s="52"/>
      <c r="X304" s="52"/>
      <c r="Y304" s="52"/>
      <c r="Z304" s="51"/>
      <c r="AA304" s="83"/>
      <c r="AB304" s="83"/>
      <c r="AC304" s="84"/>
      <c r="AD304" s="68" t="s">
        <v>4290</v>
      </c>
      <c r="AE304" s="68">
        <v>40</v>
      </c>
      <c r="AF304" s="68">
        <v>17</v>
      </c>
      <c r="AG304" s="68">
        <v>13489</v>
      </c>
      <c r="AH304" s="68">
        <v>0</v>
      </c>
      <c r="AI304" s="68"/>
      <c r="AJ304" s="68"/>
      <c r="AK304" s="68"/>
      <c r="AL304" s="68"/>
      <c r="AM304" s="68"/>
      <c r="AN304" s="70">
        <v>42303.867662037039</v>
      </c>
      <c r="AO304" s="68"/>
      <c r="AP304" s="68" t="b">
        <v>1</v>
      </c>
      <c r="AQ304" s="68" t="b">
        <v>0</v>
      </c>
      <c r="AR304" s="68" t="b">
        <v>0</v>
      </c>
      <c r="AS304" s="68" t="s">
        <v>5641</v>
      </c>
      <c r="AT304" s="68">
        <v>8</v>
      </c>
      <c r="AU304" s="72" t="s">
        <v>784</v>
      </c>
      <c r="AV304" s="68" t="b">
        <v>0</v>
      </c>
      <c r="AW304" s="68" t="s">
        <v>876</v>
      </c>
      <c r="AX304" s="72" t="s">
        <v>6510</v>
      </c>
      <c r="AY304" s="68" t="s">
        <v>66</v>
      </c>
    </row>
    <row r="305" spans="1:51" x14ac:dyDescent="0.25">
      <c r="A305" s="66" t="s">
        <v>1222</v>
      </c>
      <c r="B305" s="78"/>
      <c r="C305" s="78"/>
      <c r="D305" s="79"/>
      <c r="E305" s="90"/>
      <c r="F305" s="76" t="s">
        <v>6078</v>
      </c>
      <c r="G305" s="91"/>
      <c r="H305" s="77"/>
      <c r="I305" s="82"/>
      <c r="J305" s="92"/>
      <c r="K305" s="77" t="s">
        <v>6950</v>
      </c>
      <c r="L305" s="93"/>
      <c r="M305" s="87"/>
      <c r="N305" s="87"/>
      <c r="O305" s="88"/>
      <c r="P305" s="89"/>
      <c r="Q305" s="89"/>
      <c r="R305" s="75"/>
      <c r="S305" s="75"/>
      <c r="T305" s="75"/>
      <c r="U305" s="75"/>
      <c r="V305" s="52"/>
      <c r="W305" s="52"/>
      <c r="X305" s="52"/>
      <c r="Y305" s="52"/>
      <c r="Z305" s="51"/>
      <c r="AA305" s="83"/>
      <c r="AB305" s="83"/>
      <c r="AC305" s="84"/>
      <c r="AD305" s="68" t="s">
        <v>4291</v>
      </c>
      <c r="AE305" s="68">
        <v>499</v>
      </c>
      <c r="AF305" s="68">
        <v>188</v>
      </c>
      <c r="AG305" s="68">
        <v>29892</v>
      </c>
      <c r="AH305" s="68">
        <v>23</v>
      </c>
      <c r="AI305" s="68"/>
      <c r="AJ305" s="68"/>
      <c r="AK305" s="68" t="s">
        <v>4823</v>
      </c>
      <c r="AL305" s="72" t="s">
        <v>5198</v>
      </c>
      <c r="AM305" s="68"/>
      <c r="AN305" s="70">
        <v>42270.063518518517</v>
      </c>
      <c r="AO305" s="72" t="s">
        <v>5516</v>
      </c>
      <c r="AP305" s="68" t="b">
        <v>0</v>
      </c>
      <c r="AQ305" s="68" t="b">
        <v>0</v>
      </c>
      <c r="AR305" s="68" t="b">
        <v>0</v>
      </c>
      <c r="AS305" s="68" t="s">
        <v>779</v>
      </c>
      <c r="AT305" s="68">
        <v>7</v>
      </c>
      <c r="AU305" s="72" t="s">
        <v>784</v>
      </c>
      <c r="AV305" s="68" t="b">
        <v>0</v>
      </c>
      <c r="AW305" s="68" t="s">
        <v>876</v>
      </c>
      <c r="AX305" s="72" t="s">
        <v>6511</v>
      </c>
      <c r="AY305" s="68" t="s">
        <v>66</v>
      </c>
    </row>
    <row r="306" spans="1:51" x14ac:dyDescent="0.25">
      <c r="A306" s="66" t="s">
        <v>1223</v>
      </c>
      <c r="B306" s="78"/>
      <c r="C306" s="78"/>
      <c r="D306" s="79"/>
      <c r="E306" s="90"/>
      <c r="F306" s="76" t="s">
        <v>6079</v>
      </c>
      <c r="G306" s="91"/>
      <c r="H306" s="77"/>
      <c r="I306" s="82"/>
      <c r="J306" s="92"/>
      <c r="K306" s="77" t="s">
        <v>6951</v>
      </c>
      <c r="L306" s="93"/>
      <c r="M306" s="87"/>
      <c r="N306" s="87"/>
      <c r="O306" s="88"/>
      <c r="P306" s="89"/>
      <c r="Q306" s="89"/>
      <c r="R306" s="75"/>
      <c r="S306" s="75"/>
      <c r="T306" s="75"/>
      <c r="U306" s="75"/>
      <c r="V306" s="52"/>
      <c r="W306" s="52"/>
      <c r="X306" s="52"/>
      <c r="Y306" s="52"/>
      <c r="Z306" s="51"/>
      <c r="AA306" s="83"/>
      <c r="AB306" s="83"/>
      <c r="AC306" s="84"/>
      <c r="AD306" s="68" t="s">
        <v>4292</v>
      </c>
      <c r="AE306" s="68">
        <v>1</v>
      </c>
      <c r="AF306" s="68">
        <v>95</v>
      </c>
      <c r="AG306" s="68">
        <v>5259</v>
      </c>
      <c r="AH306" s="68">
        <v>0</v>
      </c>
      <c r="AI306" s="68">
        <v>-18000</v>
      </c>
      <c r="AJ306" s="68" t="s">
        <v>4538</v>
      </c>
      <c r="AK306" s="68" t="s">
        <v>4888</v>
      </c>
      <c r="AL306" s="72" t="s">
        <v>5106</v>
      </c>
      <c r="AM306" s="68" t="s">
        <v>733</v>
      </c>
      <c r="AN306" s="70">
        <v>39943.976817129631</v>
      </c>
      <c r="AO306" s="68"/>
      <c r="AP306" s="68" t="b">
        <v>0</v>
      </c>
      <c r="AQ306" s="68" t="b">
        <v>0</v>
      </c>
      <c r="AR306" s="68" t="b">
        <v>1</v>
      </c>
      <c r="AS306" s="68" t="s">
        <v>779</v>
      </c>
      <c r="AT306" s="68">
        <v>5</v>
      </c>
      <c r="AU306" s="72" t="s">
        <v>784</v>
      </c>
      <c r="AV306" s="68" t="b">
        <v>0</v>
      </c>
      <c r="AW306" s="68" t="s">
        <v>876</v>
      </c>
      <c r="AX306" s="72" t="s">
        <v>6512</v>
      </c>
      <c r="AY306" s="68" t="s">
        <v>66</v>
      </c>
    </row>
    <row r="307" spans="1:51" x14ac:dyDescent="0.25">
      <c r="A307" s="66" t="s">
        <v>1224</v>
      </c>
      <c r="B307" s="78"/>
      <c r="C307" s="78"/>
      <c r="D307" s="79"/>
      <c r="E307" s="90"/>
      <c r="F307" s="76" t="s">
        <v>6080</v>
      </c>
      <c r="G307" s="91"/>
      <c r="H307" s="77"/>
      <c r="I307" s="82"/>
      <c r="J307" s="92"/>
      <c r="K307" s="77" t="s">
        <v>6952</v>
      </c>
      <c r="L307" s="93"/>
      <c r="M307" s="87"/>
      <c r="N307" s="87"/>
      <c r="O307" s="88"/>
      <c r="P307" s="89"/>
      <c r="Q307" s="89"/>
      <c r="R307" s="75"/>
      <c r="S307" s="75"/>
      <c r="T307" s="75"/>
      <c r="U307" s="75"/>
      <c r="V307" s="52"/>
      <c r="W307" s="52"/>
      <c r="X307" s="52"/>
      <c r="Y307" s="52"/>
      <c r="Z307" s="51"/>
      <c r="AA307" s="83"/>
      <c r="AB307" s="83"/>
      <c r="AC307" s="84"/>
      <c r="AD307" s="68" t="s">
        <v>4293</v>
      </c>
      <c r="AE307" s="68">
        <v>0</v>
      </c>
      <c r="AF307" s="68">
        <v>21</v>
      </c>
      <c r="AG307" s="68">
        <v>465</v>
      </c>
      <c r="AH307" s="68">
        <v>0</v>
      </c>
      <c r="AI307" s="68"/>
      <c r="AJ307" s="68" t="s">
        <v>4679</v>
      </c>
      <c r="AK307" s="68" t="s">
        <v>4969</v>
      </c>
      <c r="AL307" s="72" t="s">
        <v>5199</v>
      </c>
      <c r="AM307" s="68"/>
      <c r="AN307" s="70">
        <v>42014.405185185184</v>
      </c>
      <c r="AO307" s="72" t="s">
        <v>5517</v>
      </c>
      <c r="AP307" s="68" t="b">
        <v>0</v>
      </c>
      <c r="AQ307" s="68" t="b">
        <v>0</v>
      </c>
      <c r="AR307" s="68" t="b">
        <v>0</v>
      </c>
      <c r="AS307" s="68" t="s">
        <v>779</v>
      </c>
      <c r="AT307" s="68">
        <v>4</v>
      </c>
      <c r="AU307" s="72" t="s">
        <v>784</v>
      </c>
      <c r="AV307" s="68" t="b">
        <v>0</v>
      </c>
      <c r="AW307" s="68" t="s">
        <v>876</v>
      </c>
      <c r="AX307" s="72" t="s">
        <v>6513</v>
      </c>
      <c r="AY307" s="68" t="s">
        <v>66</v>
      </c>
    </row>
    <row r="308" spans="1:51" x14ac:dyDescent="0.25">
      <c r="A308" s="66" t="s">
        <v>1225</v>
      </c>
      <c r="B308" s="78"/>
      <c r="C308" s="78"/>
      <c r="D308" s="79"/>
      <c r="E308" s="90"/>
      <c r="F308" s="76" t="s">
        <v>6081</v>
      </c>
      <c r="G308" s="91"/>
      <c r="H308" s="77"/>
      <c r="I308" s="82"/>
      <c r="J308" s="92"/>
      <c r="K308" s="77" t="s">
        <v>6953</v>
      </c>
      <c r="L308" s="93"/>
      <c r="M308" s="87"/>
      <c r="N308" s="87"/>
      <c r="O308" s="88"/>
      <c r="P308" s="89"/>
      <c r="Q308" s="89"/>
      <c r="R308" s="75"/>
      <c r="S308" s="75"/>
      <c r="T308" s="75"/>
      <c r="U308" s="75"/>
      <c r="V308" s="52"/>
      <c r="W308" s="52"/>
      <c r="X308" s="52"/>
      <c r="Y308" s="52"/>
      <c r="Z308" s="51"/>
      <c r="AA308" s="83"/>
      <c r="AB308" s="83"/>
      <c r="AC308" s="84"/>
      <c r="AD308" s="68" t="s">
        <v>4294</v>
      </c>
      <c r="AE308" s="68">
        <v>1579</v>
      </c>
      <c r="AF308" s="68">
        <v>612</v>
      </c>
      <c r="AG308" s="68">
        <v>3808</v>
      </c>
      <c r="AH308" s="68">
        <v>2456</v>
      </c>
      <c r="AI308" s="68">
        <v>-21600</v>
      </c>
      <c r="AJ308" s="68" t="s">
        <v>4680</v>
      </c>
      <c r="AK308" s="68" t="s">
        <v>4845</v>
      </c>
      <c r="AL308" s="72" t="s">
        <v>5200</v>
      </c>
      <c r="AM308" s="68" t="s">
        <v>732</v>
      </c>
      <c r="AN308" s="70">
        <v>41328.574363425927</v>
      </c>
      <c r="AO308" s="72" t="s">
        <v>5518</v>
      </c>
      <c r="AP308" s="68" t="b">
        <v>0</v>
      </c>
      <c r="AQ308" s="68" t="b">
        <v>0</v>
      </c>
      <c r="AR308" s="68" t="b">
        <v>1</v>
      </c>
      <c r="AS308" s="68" t="s">
        <v>779</v>
      </c>
      <c r="AT308" s="68">
        <v>17</v>
      </c>
      <c r="AU308" s="72" t="s">
        <v>5741</v>
      </c>
      <c r="AV308" s="68" t="b">
        <v>0</v>
      </c>
      <c r="AW308" s="68" t="s">
        <v>876</v>
      </c>
      <c r="AX308" s="72" t="s">
        <v>6514</v>
      </c>
      <c r="AY308" s="68" t="s">
        <v>66</v>
      </c>
    </row>
    <row r="309" spans="1:51" x14ac:dyDescent="0.25">
      <c r="A309" s="66" t="s">
        <v>211</v>
      </c>
      <c r="B309" s="78"/>
      <c r="C309" s="78"/>
      <c r="D309" s="79"/>
      <c r="E309" s="90"/>
      <c r="F309" s="76" t="s">
        <v>840</v>
      </c>
      <c r="G309" s="91"/>
      <c r="H309" s="77"/>
      <c r="I309" s="82"/>
      <c r="J309" s="92"/>
      <c r="K309" s="77" t="s">
        <v>959</v>
      </c>
      <c r="L309" s="93"/>
      <c r="M309" s="87"/>
      <c r="N309" s="87"/>
      <c r="O309" s="88"/>
      <c r="P309" s="89"/>
      <c r="Q309" s="89"/>
      <c r="R309" s="75"/>
      <c r="S309" s="75"/>
      <c r="T309" s="75"/>
      <c r="U309" s="75"/>
      <c r="V309" s="52"/>
      <c r="W309" s="52"/>
      <c r="X309" s="52"/>
      <c r="Y309" s="52"/>
      <c r="Z309" s="51"/>
      <c r="AA309" s="83"/>
      <c r="AB309" s="83"/>
      <c r="AC309" s="84"/>
      <c r="AD309" s="68" t="s">
        <v>561</v>
      </c>
      <c r="AE309" s="68">
        <v>1080</v>
      </c>
      <c r="AF309" s="68">
        <v>1626</v>
      </c>
      <c r="AG309" s="68">
        <v>29352</v>
      </c>
      <c r="AH309" s="68">
        <v>0</v>
      </c>
      <c r="AI309" s="68"/>
      <c r="AJ309" s="68" t="s">
        <v>620</v>
      </c>
      <c r="AK309" s="68" t="s">
        <v>668</v>
      </c>
      <c r="AL309" s="72" t="s">
        <v>710</v>
      </c>
      <c r="AM309" s="68"/>
      <c r="AN309" s="70">
        <v>42024.853761574072</v>
      </c>
      <c r="AO309" s="72" t="s">
        <v>752</v>
      </c>
      <c r="AP309" s="68" t="b">
        <v>1</v>
      </c>
      <c r="AQ309" s="68" t="b">
        <v>0</v>
      </c>
      <c r="AR309" s="68" t="b">
        <v>0</v>
      </c>
      <c r="AS309" s="68" t="s">
        <v>780</v>
      </c>
      <c r="AT309" s="68">
        <v>263</v>
      </c>
      <c r="AU309" s="72" t="s">
        <v>784</v>
      </c>
      <c r="AV309" s="68" t="b">
        <v>0</v>
      </c>
      <c r="AW309" s="68" t="s">
        <v>876</v>
      </c>
      <c r="AX309" s="72" t="s">
        <v>902</v>
      </c>
      <c r="AY309" s="68" t="s">
        <v>66</v>
      </c>
    </row>
    <row r="310" spans="1:51" x14ac:dyDescent="0.25">
      <c r="A310" s="66" t="s">
        <v>1226</v>
      </c>
      <c r="B310" s="78"/>
      <c r="C310" s="78"/>
      <c r="D310" s="79"/>
      <c r="E310" s="90"/>
      <c r="F310" s="76" t="s">
        <v>6082</v>
      </c>
      <c r="G310" s="91"/>
      <c r="H310" s="77"/>
      <c r="I310" s="82"/>
      <c r="J310" s="92"/>
      <c r="K310" s="77" t="s">
        <v>6954</v>
      </c>
      <c r="L310" s="93"/>
      <c r="M310" s="87"/>
      <c r="N310" s="87"/>
      <c r="O310" s="88"/>
      <c r="P310" s="89"/>
      <c r="Q310" s="89"/>
      <c r="R310" s="75"/>
      <c r="S310" s="75"/>
      <c r="T310" s="75"/>
      <c r="U310" s="75"/>
      <c r="V310" s="52"/>
      <c r="W310" s="52"/>
      <c r="X310" s="52"/>
      <c r="Y310" s="52"/>
      <c r="Z310" s="51"/>
      <c r="AA310" s="83"/>
      <c r="AB310" s="83"/>
      <c r="AC310" s="84"/>
      <c r="AD310" s="68" t="s">
        <v>4295</v>
      </c>
      <c r="AE310" s="68">
        <v>577</v>
      </c>
      <c r="AF310" s="68">
        <v>325</v>
      </c>
      <c r="AG310" s="68">
        <v>5651</v>
      </c>
      <c r="AH310" s="68">
        <v>922</v>
      </c>
      <c r="AI310" s="68"/>
      <c r="AJ310" s="68" t="s">
        <v>4681</v>
      </c>
      <c r="AK310" s="68" t="s">
        <v>4970</v>
      </c>
      <c r="AL310" s="68"/>
      <c r="AM310" s="68"/>
      <c r="AN310" s="70">
        <v>39887.678263888891</v>
      </c>
      <c r="AO310" s="72" t="s">
        <v>5519</v>
      </c>
      <c r="AP310" s="68" t="b">
        <v>0</v>
      </c>
      <c r="AQ310" s="68" t="b">
        <v>0</v>
      </c>
      <c r="AR310" s="68" t="b">
        <v>1</v>
      </c>
      <c r="AS310" s="68" t="s">
        <v>779</v>
      </c>
      <c r="AT310" s="68">
        <v>11</v>
      </c>
      <c r="AU310" s="72" t="s">
        <v>798</v>
      </c>
      <c r="AV310" s="68" t="b">
        <v>0</v>
      </c>
      <c r="AW310" s="68" t="s">
        <v>876</v>
      </c>
      <c r="AX310" s="72" t="s">
        <v>6515</v>
      </c>
      <c r="AY310" s="68" t="s">
        <v>66</v>
      </c>
    </row>
    <row r="311" spans="1:51" x14ac:dyDescent="0.25">
      <c r="A311" s="66" t="s">
        <v>1227</v>
      </c>
      <c r="B311" s="78"/>
      <c r="C311" s="78"/>
      <c r="D311" s="79"/>
      <c r="E311" s="90"/>
      <c r="F311" s="76" t="s">
        <v>6083</v>
      </c>
      <c r="G311" s="91"/>
      <c r="H311" s="77"/>
      <c r="I311" s="82"/>
      <c r="J311" s="92"/>
      <c r="K311" s="77" t="s">
        <v>6955</v>
      </c>
      <c r="L311" s="93"/>
      <c r="M311" s="87"/>
      <c r="N311" s="87"/>
      <c r="O311" s="88"/>
      <c r="P311" s="89"/>
      <c r="Q311" s="89"/>
      <c r="R311" s="75"/>
      <c r="S311" s="75"/>
      <c r="T311" s="75"/>
      <c r="U311" s="75"/>
      <c r="V311" s="52"/>
      <c r="W311" s="52"/>
      <c r="X311" s="52"/>
      <c r="Y311" s="52"/>
      <c r="Z311" s="51"/>
      <c r="AA311" s="83"/>
      <c r="AB311" s="83"/>
      <c r="AC311" s="84"/>
      <c r="AD311" s="68" t="s">
        <v>4296</v>
      </c>
      <c r="AE311" s="68">
        <v>0</v>
      </c>
      <c r="AF311" s="68">
        <v>1898</v>
      </c>
      <c r="AG311" s="68">
        <v>256676</v>
      </c>
      <c r="AH311" s="68">
        <v>0</v>
      </c>
      <c r="AI311" s="68">
        <v>-28800</v>
      </c>
      <c r="AJ311" s="74" t="s">
        <v>4682</v>
      </c>
      <c r="AK311" s="68"/>
      <c r="AL311" s="72" t="s">
        <v>5201</v>
      </c>
      <c r="AM311" s="68" t="s">
        <v>731</v>
      </c>
      <c r="AN311" s="70">
        <v>42124.547893518517</v>
      </c>
      <c r="AO311" s="72" t="s">
        <v>5520</v>
      </c>
      <c r="AP311" s="68" t="b">
        <v>0</v>
      </c>
      <c r="AQ311" s="68" t="b">
        <v>0</v>
      </c>
      <c r="AR311" s="68" t="b">
        <v>0</v>
      </c>
      <c r="AS311" s="68" t="s">
        <v>779</v>
      </c>
      <c r="AT311" s="68">
        <v>193</v>
      </c>
      <c r="AU311" s="72" t="s">
        <v>784</v>
      </c>
      <c r="AV311" s="68" t="b">
        <v>0</v>
      </c>
      <c r="AW311" s="68" t="s">
        <v>876</v>
      </c>
      <c r="AX311" s="72" t="s">
        <v>6516</v>
      </c>
      <c r="AY311" s="68" t="s">
        <v>66</v>
      </c>
    </row>
    <row r="312" spans="1:51" x14ac:dyDescent="0.25">
      <c r="A312" s="66" t="s">
        <v>1228</v>
      </c>
      <c r="B312" s="78"/>
      <c r="C312" s="78"/>
      <c r="D312" s="79"/>
      <c r="E312" s="90"/>
      <c r="F312" s="76" t="s">
        <v>6084</v>
      </c>
      <c r="G312" s="91"/>
      <c r="H312" s="77"/>
      <c r="I312" s="82"/>
      <c r="J312" s="92"/>
      <c r="K312" s="77" t="s">
        <v>6956</v>
      </c>
      <c r="L312" s="93"/>
      <c r="M312" s="87"/>
      <c r="N312" s="87"/>
      <c r="O312" s="88"/>
      <c r="P312" s="89"/>
      <c r="Q312" s="89"/>
      <c r="R312" s="75"/>
      <c r="S312" s="75"/>
      <c r="T312" s="75"/>
      <c r="U312" s="75"/>
      <c r="V312" s="52"/>
      <c r="W312" s="52"/>
      <c r="X312" s="52"/>
      <c r="Y312" s="52"/>
      <c r="Z312" s="51"/>
      <c r="AA312" s="83"/>
      <c r="AB312" s="83"/>
      <c r="AC312" s="84"/>
      <c r="AD312" s="68" t="s">
        <v>4297</v>
      </c>
      <c r="AE312" s="68">
        <v>422</v>
      </c>
      <c r="AF312" s="68">
        <v>606</v>
      </c>
      <c r="AG312" s="68">
        <v>998562</v>
      </c>
      <c r="AH312" s="68">
        <v>1</v>
      </c>
      <c r="AI312" s="68">
        <v>-18000</v>
      </c>
      <c r="AJ312" s="68" t="s">
        <v>4683</v>
      </c>
      <c r="AK312" s="68" t="s">
        <v>4823</v>
      </c>
      <c r="AL312" s="68"/>
      <c r="AM312" s="68" t="s">
        <v>733</v>
      </c>
      <c r="AN312" s="70">
        <v>41522.692129629628</v>
      </c>
      <c r="AO312" s="72" t="s">
        <v>5521</v>
      </c>
      <c r="AP312" s="68" t="b">
        <v>0</v>
      </c>
      <c r="AQ312" s="68" t="b">
        <v>0</v>
      </c>
      <c r="AR312" s="68" t="b">
        <v>0</v>
      </c>
      <c r="AS312" s="68" t="s">
        <v>779</v>
      </c>
      <c r="AT312" s="68">
        <v>53</v>
      </c>
      <c r="AU312" s="72" t="s">
        <v>5742</v>
      </c>
      <c r="AV312" s="68" t="b">
        <v>0</v>
      </c>
      <c r="AW312" s="68" t="s">
        <v>876</v>
      </c>
      <c r="AX312" s="72" t="s">
        <v>6517</v>
      </c>
      <c r="AY312" s="68" t="s">
        <v>66</v>
      </c>
    </row>
    <row r="313" spans="1:51" x14ac:dyDescent="0.25">
      <c r="A313" s="66" t="s">
        <v>212</v>
      </c>
      <c r="B313" s="78"/>
      <c r="C313" s="78"/>
      <c r="D313" s="79"/>
      <c r="E313" s="90"/>
      <c r="F313" s="76" t="s">
        <v>841</v>
      </c>
      <c r="G313" s="91"/>
      <c r="H313" s="77"/>
      <c r="I313" s="82"/>
      <c r="J313" s="92"/>
      <c r="K313" s="77" t="s">
        <v>960</v>
      </c>
      <c r="L313" s="93"/>
      <c r="M313" s="87"/>
      <c r="N313" s="87"/>
      <c r="O313" s="88"/>
      <c r="P313" s="89"/>
      <c r="Q313" s="89"/>
      <c r="R313" s="75"/>
      <c r="S313" s="75"/>
      <c r="T313" s="75"/>
      <c r="U313" s="75"/>
      <c r="V313" s="52"/>
      <c r="W313" s="52"/>
      <c r="X313" s="52"/>
      <c r="Y313" s="52"/>
      <c r="Z313" s="51"/>
      <c r="AA313" s="83"/>
      <c r="AB313" s="83"/>
      <c r="AC313" s="84"/>
      <c r="AD313" s="68" t="s">
        <v>562</v>
      </c>
      <c r="AE313" s="68">
        <v>200</v>
      </c>
      <c r="AF313" s="68">
        <v>84</v>
      </c>
      <c r="AG313" s="68">
        <v>141</v>
      </c>
      <c r="AH313" s="68">
        <v>12</v>
      </c>
      <c r="AI313" s="68"/>
      <c r="AJ313" s="68" t="s">
        <v>621</v>
      </c>
      <c r="AK313" s="68" t="s">
        <v>669</v>
      </c>
      <c r="AL313" s="72" t="s">
        <v>711</v>
      </c>
      <c r="AM313" s="68"/>
      <c r="AN313" s="70">
        <v>42193.603229166663</v>
      </c>
      <c r="AO313" s="72" t="s">
        <v>753</v>
      </c>
      <c r="AP313" s="68" t="b">
        <v>1</v>
      </c>
      <c r="AQ313" s="68" t="b">
        <v>0</v>
      </c>
      <c r="AR313" s="68" t="b">
        <v>0</v>
      </c>
      <c r="AS313" s="68" t="s">
        <v>779</v>
      </c>
      <c r="AT313" s="68">
        <v>4</v>
      </c>
      <c r="AU313" s="72" t="s">
        <v>784</v>
      </c>
      <c r="AV313" s="68" t="b">
        <v>0</v>
      </c>
      <c r="AW313" s="68" t="s">
        <v>876</v>
      </c>
      <c r="AX313" s="72" t="s">
        <v>903</v>
      </c>
      <c r="AY313" s="68" t="s">
        <v>66</v>
      </c>
    </row>
    <row r="314" spans="1:51" x14ac:dyDescent="0.25">
      <c r="A314" s="66" t="s">
        <v>1229</v>
      </c>
      <c r="B314" s="78"/>
      <c r="C314" s="78"/>
      <c r="D314" s="79"/>
      <c r="E314" s="90"/>
      <c r="F314" s="76" t="s">
        <v>6085</v>
      </c>
      <c r="G314" s="91"/>
      <c r="H314" s="77"/>
      <c r="I314" s="82"/>
      <c r="J314" s="92"/>
      <c r="K314" s="77" t="s">
        <v>6957</v>
      </c>
      <c r="L314" s="93"/>
      <c r="M314" s="87"/>
      <c r="N314" s="87"/>
      <c r="O314" s="88"/>
      <c r="P314" s="89"/>
      <c r="Q314" s="89"/>
      <c r="R314" s="75"/>
      <c r="S314" s="75"/>
      <c r="T314" s="75"/>
      <c r="U314" s="75"/>
      <c r="V314" s="52"/>
      <c r="W314" s="52"/>
      <c r="X314" s="52"/>
      <c r="Y314" s="52"/>
      <c r="Z314" s="51"/>
      <c r="AA314" s="83"/>
      <c r="AB314" s="83"/>
      <c r="AC314" s="84"/>
      <c r="AD314" s="68" t="s">
        <v>4298</v>
      </c>
      <c r="AE314" s="68">
        <v>183</v>
      </c>
      <c r="AF314" s="68">
        <v>154</v>
      </c>
      <c r="AG314" s="68">
        <v>134</v>
      </c>
      <c r="AH314" s="68">
        <v>20</v>
      </c>
      <c r="AI314" s="68">
        <v>-21600</v>
      </c>
      <c r="AJ314" s="68"/>
      <c r="AK314" s="68" t="s">
        <v>4971</v>
      </c>
      <c r="AL314" s="72" t="s">
        <v>5202</v>
      </c>
      <c r="AM314" s="68" t="s">
        <v>732</v>
      </c>
      <c r="AN314" s="70">
        <v>40009.787430555552</v>
      </c>
      <c r="AO314" s="72" t="s">
        <v>5522</v>
      </c>
      <c r="AP314" s="68" t="b">
        <v>1</v>
      </c>
      <c r="AQ314" s="68" t="b">
        <v>0</v>
      </c>
      <c r="AR314" s="68" t="b">
        <v>0</v>
      </c>
      <c r="AS314" s="68" t="s">
        <v>779</v>
      </c>
      <c r="AT314" s="68">
        <v>3</v>
      </c>
      <c r="AU314" s="72" t="s">
        <v>784</v>
      </c>
      <c r="AV314" s="68" t="b">
        <v>0</v>
      </c>
      <c r="AW314" s="68" t="s">
        <v>876</v>
      </c>
      <c r="AX314" s="72" t="s">
        <v>6518</v>
      </c>
      <c r="AY314" s="68" t="s">
        <v>66</v>
      </c>
    </row>
    <row r="315" spans="1:51" x14ac:dyDescent="0.25">
      <c r="A315" s="66" t="s">
        <v>1230</v>
      </c>
      <c r="B315" s="78"/>
      <c r="C315" s="78"/>
      <c r="D315" s="79"/>
      <c r="E315" s="90"/>
      <c r="F315" s="76" t="s">
        <v>6086</v>
      </c>
      <c r="G315" s="91"/>
      <c r="H315" s="77"/>
      <c r="I315" s="82"/>
      <c r="J315" s="92"/>
      <c r="K315" s="77" t="s">
        <v>6958</v>
      </c>
      <c r="L315" s="93"/>
      <c r="M315" s="87"/>
      <c r="N315" s="87"/>
      <c r="O315" s="88"/>
      <c r="P315" s="89"/>
      <c r="Q315" s="89"/>
      <c r="R315" s="75"/>
      <c r="S315" s="75"/>
      <c r="T315" s="75"/>
      <c r="U315" s="75"/>
      <c r="V315" s="52"/>
      <c r="W315" s="52"/>
      <c r="X315" s="52"/>
      <c r="Y315" s="52"/>
      <c r="Z315" s="51"/>
      <c r="AA315" s="83"/>
      <c r="AB315" s="83"/>
      <c r="AC315" s="84"/>
      <c r="AD315" s="68" t="s">
        <v>4299</v>
      </c>
      <c r="AE315" s="68">
        <v>2039</v>
      </c>
      <c r="AF315" s="68">
        <v>2086</v>
      </c>
      <c r="AG315" s="68">
        <v>4043</v>
      </c>
      <c r="AH315" s="68">
        <v>2742</v>
      </c>
      <c r="AI315" s="68">
        <v>-28800</v>
      </c>
      <c r="AJ315" s="68" t="s">
        <v>4684</v>
      </c>
      <c r="AK315" s="68" t="s">
        <v>4972</v>
      </c>
      <c r="AL315" s="72" t="s">
        <v>5203</v>
      </c>
      <c r="AM315" s="68" t="s">
        <v>731</v>
      </c>
      <c r="AN315" s="70">
        <v>40809.896157407406</v>
      </c>
      <c r="AO315" s="72" t="s">
        <v>5523</v>
      </c>
      <c r="AP315" s="68" t="b">
        <v>0</v>
      </c>
      <c r="AQ315" s="68" t="b">
        <v>0</v>
      </c>
      <c r="AR315" s="68" t="b">
        <v>0</v>
      </c>
      <c r="AS315" s="68" t="s">
        <v>779</v>
      </c>
      <c r="AT315" s="68">
        <v>74</v>
      </c>
      <c r="AU315" s="72" t="s">
        <v>5743</v>
      </c>
      <c r="AV315" s="68" t="b">
        <v>0</v>
      </c>
      <c r="AW315" s="68" t="s">
        <v>876</v>
      </c>
      <c r="AX315" s="72" t="s">
        <v>6519</v>
      </c>
      <c r="AY315" s="68" t="s">
        <v>66</v>
      </c>
    </row>
    <row r="316" spans="1:51" x14ac:dyDescent="0.25">
      <c r="A316" s="66" t="s">
        <v>1389</v>
      </c>
      <c r="B316" s="78"/>
      <c r="C316" s="78"/>
      <c r="D316" s="79"/>
      <c r="E316" s="90"/>
      <c r="F316" s="76" t="s">
        <v>6087</v>
      </c>
      <c r="G316" s="91"/>
      <c r="H316" s="77"/>
      <c r="I316" s="82"/>
      <c r="J316" s="92"/>
      <c r="K316" s="77" t="s">
        <v>6959</v>
      </c>
      <c r="L316" s="93"/>
      <c r="M316" s="87"/>
      <c r="N316" s="87"/>
      <c r="O316" s="88"/>
      <c r="P316" s="89"/>
      <c r="Q316" s="89"/>
      <c r="R316" s="75"/>
      <c r="S316" s="75"/>
      <c r="T316" s="75"/>
      <c r="U316" s="75"/>
      <c r="V316" s="52"/>
      <c r="W316" s="52"/>
      <c r="X316" s="52"/>
      <c r="Y316" s="52"/>
      <c r="Z316" s="51"/>
      <c r="AA316" s="83"/>
      <c r="AB316" s="83"/>
      <c r="AC316" s="84"/>
      <c r="AD316" s="68" t="s">
        <v>4300</v>
      </c>
      <c r="AE316" s="68">
        <v>344</v>
      </c>
      <c r="AF316" s="68">
        <v>338096</v>
      </c>
      <c r="AG316" s="68">
        <v>5573</v>
      </c>
      <c r="AH316" s="68">
        <v>44</v>
      </c>
      <c r="AI316" s="68">
        <v>-18000</v>
      </c>
      <c r="AJ316" s="68" t="s">
        <v>4685</v>
      </c>
      <c r="AK316" s="68" t="s">
        <v>4973</v>
      </c>
      <c r="AL316" s="72" t="s">
        <v>5204</v>
      </c>
      <c r="AM316" s="68" t="s">
        <v>733</v>
      </c>
      <c r="AN316" s="70">
        <v>41344.993379629632</v>
      </c>
      <c r="AO316" s="72" t="s">
        <v>5524</v>
      </c>
      <c r="AP316" s="68" t="b">
        <v>0</v>
      </c>
      <c r="AQ316" s="68" t="b">
        <v>0</v>
      </c>
      <c r="AR316" s="68" t="b">
        <v>0</v>
      </c>
      <c r="AS316" s="68" t="s">
        <v>779</v>
      </c>
      <c r="AT316" s="68">
        <v>960</v>
      </c>
      <c r="AU316" s="72" t="s">
        <v>5744</v>
      </c>
      <c r="AV316" s="68" t="b">
        <v>1</v>
      </c>
      <c r="AW316" s="68" t="s">
        <v>876</v>
      </c>
      <c r="AX316" s="72" t="s">
        <v>6520</v>
      </c>
      <c r="AY316" s="68" t="s">
        <v>65</v>
      </c>
    </row>
    <row r="317" spans="1:51" x14ac:dyDescent="0.25">
      <c r="A317" s="66" t="s">
        <v>1231</v>
      </c>
      <c r="B317" s="78"/>
      <c r="C317" s="78"/>
      <c r="D317" s="79"/>
      <c r="E317" s="90"/>
      <c r="F317" s="76" t="s">
        <v>6088</v>
      </c>
      <c r="G317" s="91"/>
      <c r="H317" s="77"/>
      <c r="I317" s="82"/>
      <c r="J317" s="92"/>
      <c r="K317" s="77" t="s">
        <v>6960</v>
      </c>
      <c r="L317" s="93"/>
      <c r="M317" s="87"/>
      <c r="N317" s="87"/>
      <c r="O317" s="88"/>
      <c r="P317" s="89"/>
      <c r="Q317" s="89"/>
      <c r="R317" s="75"/>
      <c r="S317" s="75"/>
      <c r="T317" s="75"/>
      <c r="U317" s="75"/>
      <c r="V317" s="52"/>
      <c r="W317" s="52"/>
      <c r="X317" s="52"/>
      <c r="Y317" s="52"/>
      <c r="Z317" s="51"/>
      <c r="AA317" s="83"/>
      <c r="AB317" s="83"/>
      <c r="AC317" s="84"/>
      <c r="AD317" s="68" t="s">
        <v>4301</v>
      </c>
      <c r="AE317" s="68">
        <v>387</v>
      </c>
      <c r="AF317" s="68">
        <v>190</v>
      </c>
      <c r="AG317" s="68">
        <v>272</v>
      </c>
      <c r="AH317" s="68">
        <v>69</v>
      </c>
      <c r="AI317" s="68">
        <v>-28800</v>
      </c>
      <c r="AJ317" s="68"/>
      <c r="AK317" s="68" t="s">
        <v>4841</v>
      </c>
      <c r="AL317" s="68"/>
      <c r="AM317" s="68" t="s">
        <v>731</v>
      </c>
      <c r="AN317" s="70">
        <v>40343.135821759257</v>
      </c>
      <c r="AO317" s="72" t="s">
        <v>5525</v>
      </c>
      <c r="AP317" s="68" t="b">
        <v>1</v>
      </c>
      <c r="AQ317" s="68" t="b">
        <v>0</v>
      </c>
      <c r="AR317" s="68" t="b">
        <v>1</v>
      </c>
      <c r="AS317" s="68" t="s">
        <v>779</v>
      </c>
      <c r="AT317" s="68">
        <v>12</v>
      </c>
      <c r="AU317" s="72" t="s">
        <v>784</v>
      </c>
      <c r="AV317" s="68" t="b">
        <v>0</v>
      </c>
      <c r="AW317" s="68" t="s">
        <v>876</v>
      </c>
      <c r="AX317" s="72" t="s">
        <v>6521</v>
      </c>
      <c r="AY317" s="68" t="s">
        <v>66</v>
      </c>
    </row>
    <row r="318" spans="1:51" x14ac:dyDescent="0.25">
      <c r="A318" s="66" t="s">
        <v>1232</v>
      </c>
      <c r="B318" s="78"/>
      <c r="C318" s="78"/>
      <c r="D318" s="79"/>
      <c r="E318" s="90"/>
      <c r="F318" s="76" t="s">
        <v>6089</v>
      </c>
      <c r="G318" s="91"/>
      <c r="H318" s="77"/>
      <c r="I318" s="82"/>
      <c r="J318" s="92"/>
      <c r="K318" s="77" t="s">
        <v>6961</v>
      </c>
      <c r="L318" s="93"/>
      <c r="M318" s="87"/>
      <c r="N318" s="87"/>
      <c r="O318" s="88"/>
      <c r="P318" s="89"/>
      <c r="Q318" s="89"/>
      <c r="R318" s="75"/>
      <c r="S318" s="75"/>
      <c r="T318" s="75"/>
      <c r="U318" s="75"/>
      <c r="V318" s="52"/>
      <c r="W318" s="52"/>
      <c r="X318" s="52"/>
      <c r="Y318" s="52"/>
      <c r="Z318" s="51"/>
      <c r="AA318" s="83"/>
      <c r="AB318" s="83"/>
      <c r="AC318" s="84"/>
      <c r="AD318" s="68" t="s">
        <v>4302</v>
      </c>
      <c r="AE318" s="68">
        <v>400</v>
      </c>
      <c r="AF318" s="68">
        <v>271</v>
      </c>
      <c r="AG318" s="68">
        <v>900</v>
      </c>
      <c r="AH318" s="68">
        <v>352</v>
      </c>
      <c r="AI318" s="68"/>
      <c r="AJ318" s="68" t="s">
        <v>4686</v>
      </c>
      <c r="AK318" s="68" t="s">
        <v>4974</v>
      </c>
      <c r="AL318" s="72" t="s">
        <v>5205</v>
      </c>
      <c r="AM318" s="68"/>
      <c r="AN318" s="70">
        <v>41619.719386574077</v>
      </c>
      <c r="AO318" s="68"/>
      <c r="AP318" s="68" t="b">
        <v>1</v>
      </c>
      <c r="AQ318" s="68" t="b">
        <v>0</v>
      </c>
      <c r="AR318" s="68" t="b">
        <v>1</v>
      </c>
      <c r="AS318" s="68" t="s">
        <v>779</v>
      </c>
      <c r="AT318" s="68">
        <v>11</v>
      </c>
      <c r="AU318" s="72" t="s">
        <v>784</v>
      </c>
      <c r="AV318" s="68" t="b">
        <v>0</v>
      </c>
      <c r="AW318" s="68" t="s">
        <v>876</v>
      </c>
      <c r="AX318" s="72" t="s">
        <v>6522</v>
      </c>
      <c r="AY318" s="68" t="s">
        <v>66</v>
      </c>
    </row>
    <row r="319" spans="1:51" x14ac:dyDescent="0.25">
      <c r="A319" s="66" t="s">
        <v>1390</v>
      </c>
      <c r="B319" s="78"/>
      <c r="C319" s="78"/>
      <c r="D319" s="79"/>
      <c r="E319" s="90"/>
      <c r="F319" s="76" t="s">
        <v>6090</v>
      </c>
      <c r="G319" s="91"/>
      <c r="H319" s="77"/>
      <c r="I319" s="82"/>
      <c r="J319" s="92"/>
      <c r="K319" s="77" t="s">
        <v>6962</v>
      </c>
      <c r="L319" s="93"/>
      <c r="M319" s="87"/>
      <c r="N319" s="87"/>
      <c r="O319" s="88"/>
      <c r="P319" s="89"/>
      <c r="Q319" s="89"/>
      <c r="R319" s="75"/>
      <c r="S319" s="75"/>
      <c r="T319" s="75"/>
      <c r="U319" s="75"/>
      <c r="V319" s="52"/>
      <c r="W319" s="52"/>
      <c r="X319" s="52"/>
      <c r="Y319" s="52"/>
      <c r="Z319" s="51"/>
      <c r="AA319" s="83"/>
      <c r="AB319" s="83"/>
      <c r="AC319" s="84"/>
      <c r="AD319" s="68" t="s">
        <v>4303</v>
      </c>
      <c r="AE319" s="68">
        <v>189</v>
      </c>
      <c r="AF319" s="68">
        <v>1915808</v>
      </c>
      <c r="AG319" s="68">
        <v>4525</v>
      </c>
      <c r="AH319" s="68">
        <v>3</v>
      </c>
      <c r="AI319" s="68">
        <v>-18000</v>
      </c>
      <c r="AJ319" s="68" t="s">
        <v>4687</v>
      </c>
      <c r="AK319" s="68" t="s">
        <v>4975</v>
      </c>
      <c r="AL319" s="72" t="s">
        <v>5206</v>
      </c>
      <c r="AM319" s="68" t="s">
        <v>733</v>
      </c>
      <c r="AN319" s="70">
        <v>40161.8359375</v>
      </c>
      <c r="AO319" s="72" t="s">
        <v>5526</v>
      </c>
      <c r="AP319" s="68" t="b">
        <v>0</v>
      </c>
      <c r="AQ319" s="68" t="b">
        <v>0</v>
      </c>
      <c r="AR319" s="68" t="b">
        <v>1</v>
      </c>
      <c r="AS319" s="68" t="s">
        <v>779</v>
      </c>
      <c r="AT319" s="68">
        <v>8562</v>
      </c>
      <c r="AU319" s="72" t="s">
        <v>5745</v>
      </c>
      <c r="AV319" s="68" t="b">
        <v>1</v>
      </c>
      <c r="AW319" s="68" t="s">
        <v>876</v>
      </c>
      <c r="AX319" s="72" t="s">
        <v>6523</v>
      </c>
      <c r="AY319" s="68" t="s">
        <v>65</v>
      </c>
    </row>
    <row r="320" spans="1:51" x14ac:dyDescent="0.25">
      <c r="A320" s="66" t="s">
        <v>1391</v>
      </c>
      <c r="B320" s="78"/>
      <c r="C320" s="78"/>
      <c r="D320" s="79"/>
      <c r="E320" s="90"/>
      <c r="F320" s="76" t="s">
        <v>6091</v>
      </c>
      <c r="G320" s="91"/>
      <c r="H320" s="77"/>
      <c r="I320" s="82"/>
      <c r="J320" s="92"/>
      <c r="K320" s="77" t="s">
        <v>6963</v>
      </c>
      <c r="L320" s="93"/>
      <c r="M320" s="87"/>
      <c r="N320" s="87"/>
      <c r="O320" s="88"/>
      <c r="P320" s="89"/>
      <c r="Q320" s="89"/>
      <c r="R320" s="75"/>
      <c r="S320" s="75"/>
      <c r="T320" s="75"/>
      <c r="U320" s="75"/>
      <c r="V320" s="52"/>
      <c r="W320" s="52"/>
      <c r="X320" s="52"/>
      <c r="Y320" s="52"/>
      <c r="Z320" s="51"/>
      <c r="AA320" s="83"/>
      <c r="AB320" s="83"/>
      <c r="AC320" s="84"/>
      <c r="AD320" s="68" t="s">
        <v>4304</v>
      </c>
      <c r="AE320" s="68">
        <v>16540</v>
      </c>
      <c r="AF320" s="68">
        <v>1649990</v>
      </c>
      <c r="AG320" s="68">
        <v>28629</v>
      </c>
      <c r="AH320" s="68">
        <v>337</v>
      </c>
      <c r="AI320" s="68">
        <v>-25200</v>
      </c>
      <c r="AJ320" s="68" t="s">
        <v>4688</v>
      </c>
      <c r="AK320" s="68" t="s">
        <v>4976</v>
      </c>
      <c r="AL320" s="72" t="s">
        <v>5207</v>
      </c>
      <c r="AM320" s="68" t="s">
        <v>734</v>
      </c>
      <c r="AN320" s="70">
        <v>39803.164120370369</v>
      </c>
      <c r="AO320" s="72" t="s">
        <v>5527</v>
      </c>
      <c r="AP320" s="68" t="b">
        <v>0</v>
      </c>
      <c r="AQ320" s="68" t="b">
        <v>0</v>
      </c>
      <c r="AR320" s="68" t="b">
        <v>1</v>
      </c>
      <c r="AS320" s="68" t="s">
        <v>779</v>
      </c>
      <c r="AT320" s="68">
        <v>11407</v>
      </c>
      <c r="AU320" s="72" t="s">
        <v>5746</v>
      </c>
      <c r="AV320" s="68" t="b">
        <v>1</v>
      </c>
      <c r="AW320" s="68" t="s">
        <v>876</v>
      </c>
      <c r="AX320" s="72" t="s">
        <v>6524</v>
      </c>
      <c r="AY320" s="68" t="s">
        <v>65</v>
      </c>
    </row>
    <row r="321" spans="1:51" x14ac:dyDescent="0.25">
      <c r="A321" s="66" t="s">
        <v>1233</v>
      </c>
      <c r="B321" s="78"/>
      <c r="C321" s="78"/>
      <c r="D321" s="79"/>
      <c r="E321" s="90"/>
      <c r="F321" s="76" t="s">
        <v>6092</v>
      </c>
      <c r="G321" s="91"/>
      <c r="H321" s="77"/>
      <c r="I321" s="82"/>
      <c r="J321" s="92"/>
      <c r="K321" s="77" t="s">
        <v>6964</v>
      </c>
      <c r="L321" s="93"/>
      <c r="M321" s="87"/>
      <c r="N321" s="87"/>
      <c r="O321" s="88"/>
      <c r="P321" s="89"/>
      <c r="Q321" s="89"/>
      <c r="R321" s="75"/>
      <c r="S321" s="75"/>
      <c r="T321" s="75"/>
      <c r="U321" s="75"/>
      <c r="V321" s="52"/>
      <c r="W321" s="52"/>
      <c r="X321" s="52"/>
      <c r="Y321" s="52"/>
      <c r="Z321" s="51"/>
      <c r="AA321" s="83"/>
      <c r="AB321" s="83"/>
      <c r="AC321" s="84"/>
      <c r="AD321" s="68" t="s">
        <v>4305</v>
      </c>
      <c r="AE321" s="68">
        <v>51</v>
      </c>
      <c r="AF321" s="68">
        <v>36</v>
      </c>
      <c r="AG321" s="68">
        <v>46</v>
      </c>
      <c r="AH321" s="68">
        <v>3</v>
      </c>
      <c r="AI321" s="68"/>
      <c r="AJ321" s="68" t="s">
        <v>4689</v>
      </c>
      <c r="AK321" s="68" t="s">
        <v>655</v>
      </c>
      <c r="AL321" s="68"/>
      <c r="AM321" s="68"/>
      <c r="AN321" s="70">
        <v>42299.100590277776</v>
      </c>
      <c r="AO321" s="72" t="s">
        <v>5528</v>
      </c>
      <c r="AP321" s="68" t="b">
        <v>1</v>
      </c>
      <c r="AQ321" s="68" t="b">
        <v>0</v>
      </c>
      <c r="AR321" s="68" t="b">
        <v>0</v>
      </c>
      <c r="AS321" s="68" t="s">
        <v>779</v>
      </c>
      <c r="AT321" s="68">
        <v>1</v>
      </c>
      <c r="AU321" s="72" t="s">
        <v>784</v>
      </c>
      <c r="AV321" s="68" t="b">
        <v>0</v>
      </c>
      <c r="AW321" s="68" t="s">
        <v>876</v>
      </c>
      <c r="AX321" s="72" t="s">
        <v>6525</v>
      </c>
      <c r="AY321" s="68" t="s">
        <v>66</v>
      </c>
    </row>
    <row r="322" spans="1:51" x14ac:dyDescent="0.25">
      <c r="A322" s="66" t="s">
        <v>1332</v>
      </c>
      <c r="B322" s="78"/>
      <c r="C322" s="78"/>
      <c r="D322" s="79"/>
      <c r="E322" s="90"/>
      <c r="F322" s="76" t="s">
        <v>6093</v>
      </c>
      <c r="G322" s="91"/>
      <c r="H322" s="77"/>
      <c r="I322" s="82"/>
      <c r="J322" s="92"/>
      <c r="K322" s="77" t="s">
        <v>6965</v>
      </c>
      <c r="L322" s="93"/>
      <c r="M322" s="87"/>
      <c r="N322" s="87"/>
      <c r="O322" s="88"/>
      <c r="P322" s="89"/>
      <c r="Q322" s="89"/>
      <c r="R322" s="75"/>
      <c r="S322" s="75"/>
      <c r="T322" s="75"/>
      <c r="U322" s="75"/>
      <c r="V322" s="52"/>
      <c r="W322" s="52"/>
      <c r="X322" s="52"/>
      <c r="Y322" s="52"/>
      <c r="Z322" s="51"/>
      <c r="AA322" s="83"/>
      <c r="AB322" s="83"/>
      <c r="AC322" s="84"/>
      <c r="AD322" s="68" t="s">
        <v>4306</v>
      </c>
      <c r="AE322" s="68">
        <v>270</v>
      </c>
      <c r="AF322" s="68">
        <v>483</v>
      </c>
      <c r="AG322" s="68">
        <v>1029</v>
      </c>
      <c r="AH322" s="68">
        <v>499</v>
      </c>
      <c r="AI322" s="68"/>
      <c r="AJ322" s="68" t="s">
        <v>4690</v>
      </c>
      <c r="AK322" s="68" t="s">
        <v>4977</v>
      </c>
      <c r="AL322" s="72" t="s">
        <v>5208</v>
      </c>
      <c r="AM322" s="68"/>
      <c r="AN322" s="70">
        <v>42017.914687500001</v>
      </c>
      <c r="AO322" s="72" t="s">
        <v>5529</v>
      </c>
      <c r="AP322" s="68" t="b">
        <v>0</v>
      </c>
      <c r="AQ322" s="68" t="b">
        <v>0</v>
      </c>
      <c r="AR322" s="68" t="b">
        <v>1</v>
      </c>
      <c r="AS322" s="68" t="s">
        <v>779</v>
      </c>
      <c r="AT322" s="68">
        <v>8</v>
      </c>
      <c r="AU322" s="72" t="s">
        <v>784</v>
      </c>
      <c r="AV322" s="68" t="b">
        <v>0</v>
      </c>
      <c r="AW322" s="68" t="s">
        <v>876</v>
      </c>
      <c r="AX322" s="72" t="s">
        <v>6526</v>
      </c>
      <c r="AY322" s="68" t="s">
        <v>66</v>
      </c>
    </row>
    <row r="323" spans="1:51" x14ac:dyDescent="0.25">
      <c r="A323" s="66" t="s">
        <v>1234</v>
      </c>
      <c r="B323" s="78"/>
      <c r="C323" s="78"/>
      <c r="D323" s="79"/>
      <c r="E323" s="90"/>
      <c r="F323" s="76" t="s">
        <v>6094</v>
      </c>
      <c r="G323" s="91"/>
      <c r="H323" s="77"/>
      <c r="I323" s="82"/>
      <c r="J323" s="92"/>
      <c r="K323" s="77" t="s">
        <v>6966</v>
      </c>
      <c r="L323" s="93"/>
      <c r="M323" s="87"/>
      <c r="N323" s="87"/>
      <c r="O323" s="88"/>
      <c r="P323" s="89"/>
      <c r="Q323" s="89"/>
      <c r="R323" s="75"/>
      <c r="S323" s="75"/>
      <c r="T323" s="75"/>
      <c r="U323" s="75"/>
      <c r="V323" s="52"/>
      <c r="W323" s="52"/>
      <c r="X323" s="52"/>
      <c r="Y323" s="52"/>
      <c r="Z323" s="51"/>
      <c r="AA323" s="83"/>
      <c r="AB323" s="83"/>
      <c r="AC323" s="84"/>
      <c r="AD323" s="68" t="s">
        <v>4307</v>
      </c>
      <c r="AE323" s="68">
        <v>203</v>
      </c>
      <c r="AF323" s="68">
        <v>176</v>
      </c>
      <c r="AG323" s="68">
        <v>1401</v>
      </c>
      <c r="AH323" s="68">
        <v>1</v>
      </c>
      <c r="AI323" s="68"/>
      <c r="AJ323" s="68" t="s">
        <v>4691</v>
      </c>
      <c r="AK323" s="68"/>
      <c r="AL323" s="68"/>
      <c r="AM323" s="68"/>
      <c r="AN323" s="70">
        <v>41726.007233796299</v>
      </c>
      <c r="AO323" s="68"/>
      <c r="AP323" s="68" t="b">
        <v>1</v>
      </c>
      <c r="AQ323" s="68" t="b">
        <v>0</v>
      </c>
      <c r="AR323" s="68" t="b">
        <v>1</v>
      </c>
      <c r="AS323" s="68" t="s">
        <v>779</v>
      </c>
      <c r="AT323" s="68">
        <v>0</v>
      </c>
      <c r="AU323" s="72" t="s">
        <v>784</v>
      </c>
      <c r="AV323" s="68" t="b">
        <v>0</v>
      </c>
      <c r="AW323" s="68" t="s">
        <v>876</v>
      </c>
      <c r="AX323" s="72" t="s">
        <v>6527</v>
      </c>
      <c r="AY323" s="68" t="s">
        <v>66</v>
      </c>
    </row>
    <row r="324" spans="1:51" x14ac:dyDescent="0.25">
      <c r="A324" s="66" t="s">
        <v>1235</v>
      </c>
      <c r="B324" s="78"/>
      <c r="C324" s="78"/>
      <c r="D324" s="79"/>
      <c r="E324" s="90"/>
      <c r="F324" s="76" t="s">
        <v>6095</v>
      </c>
      <c r="G324" s="91"/>
      <c r="H324" s="77"/>
      <c r="I324" s="82"/>
      <c r="J324" s="92"/>
      <c r="K324" s="77" t="s">
        <v>6967</v>
      </c>
      <c r="L324" s="93"/>
      <c r="M324" s="87"/>
      <c r="N324" s="87"/>
      <c r="O324" s="88"/>
      <c r="P324" s="89"/>
      <c r="Q324" s="89"/>
      <c r="R324" s="75"/>
      <c r="S324" s="75"/>
      <c r="T324" s="75"/>
      <c r="U324" s="75"/>
      <c r="V324" s="52"/>
      <c r="W324" s="52"/>
      <c r="X324" s="52"/>
      <c r="Y324" s="52"/>
      <c r="Z324" s="51"/>
      <c r="AA324" s="83"/>
      <c r="AB324" s="83"/>
      <c r="AC324" s="84"/>
      <c r="AD324" s="68" t="s">
        <v>1235</v>
      </c>
      <c r="AE324" s="68">
        <v>72</v>
      </c>
      <c r="AF324" s="68">
        <v>2572</v>
      </c>
      <c r="AG324" s="68">
        <v>21180</v>
      </c>
      <c r="AH324" s="68">
        <v>1</v>
      </c>
      <c r="AI324" s="68">
        <v>-18000</v>
      </c>
      <c r="AJ324" s="68" t="s">
        <v>4692</v>
      </c>
      <c r="AK324" s="68"/>
      <c r="AL324" s="72" t="s">
        <v>5209</v>
      </c>
      <c r="AM324" s="68" t="s">
        <v>5299</v>
      </c>
      <c r="AN324" s="70">
        <v>39675.751018518517</v>
      </c>
      <c r="AO324" s="68"/>
      <c r="AP324" s="68" t="b">
        <v>0</v>
      </c>
      <c r="AQ324" s="68" t="b">
        <v>0</v>
      </c>
      <c r="AR324" s="68" t="b">
        <v>0</v>
      </c>
      <c r="AS324" s="68" t="s">
        <v>779</v>
      </c>
      <c r="AT324" s="68">
        <v>113</v>
      </c>
      <c r="AU324" s="72" t="s">
        <v>5747</v>
      </c>
      <c r="AV324" s="68" t="b">
        <v>0</v>
      </c>
      <c r="AW324" s="68" t="s">
        <v>876</v>
      </c>
      <c r="AX324" s="72" t="s">
        <v>6528</v>
      </c>
      <c r="AY324" s="68" t="s">
        <v>66</v>
      </c>
    </row>
    <row r="325" spans="1:51" x14ac:dyDescent="0.25">
      <c r="A325" s="66" t="s">
        <v>1236</v>
      </c>
      <c r="B325" s="78"/>
      <c r="C325" s="78"/>
      <c r="D325" s="79"/>
      <c r="E325" s="90"/>
      <c r="F325" s="76" t="s">
        <v>6096</v>
      </c>
      <c r="G325" s="91"/>
      <c r="H325" s="77"/>
      <c r="I325" s="82"/>
      <c r="J325" s="92"/>
      <c r="K325" s="77" t="s">
        <v>6968</v>
      </c>
      <c r="L325" s="93"/>
      <c r="M325" s="87"/>
      <c r="N325" s="87"/>
      <c r="O325" s="88"/>
      <c r="P325" s="89"/>
      <c r="Q325" s="89"/>
      <c r="R325" s="75"/>
      <c r="S325" s="75"/>
      <c r="T325" s="75"/>
      <c r="U325" s="75"/>
      <c r="V325" s="52"/>
      <c r="W325" s="52"/>
      <c r="X325" s="52"/>
      <c r="Y325" s="52"/>
      <c r="Z325" s="51"/>
      <c r="AA325" s="83"/>
      <c r="AB325" s="83"/>
      <c r="AC325" s="84"/>
      <c r="AD325" s="68" t="s">
        <v>4308</v>
      </c>
      <c r="AE325" s="68">
        <v>27</v>
      </c>
      <c r="AF325" s="68">
        <v>200</v>
      </c>
      <c r="AG325" s="68">
        <v>8274</v>
      </c>
      <c r="AH325" s="68">
        <v>0</v>
      </c>
      <c r="AI325" s="68">
        <v>-25200</v>
      </c>
      <c r="AJ325" s="68" t="s">
        <v>4693</v>
      </c>
      <c r="AK325" s="68"/>
      <c r="AL325" s="68"/>
      <c r="AM325" s="68" t="s">
        <v>660</v>
      </c>
      <c r="AN325" s="70">
        <v>41831.053819444445</v>
      </c>
      <c r="AO325" s="68"/>
      <c r="AP325" s="68" t="b">
        <v>1</v>
      </c>
      <c r="AQ325" s="68" t="b">
        <v>0</v>
      </c>
      <c r="AR325" s="68" t="b">
        <v>0</v>
      </c>
      <c r="AS325" s="68" t="s">
        <v>779</v>
      </c>
      <c r="AT325" s="68">
        <v>24</v>
      </c>
      <c r="AU325" s="72" t="s">
        <v>784</v>
      </c>
      <c r="AV325" s="68" t="b">
        <v>0</v>
      </c>
      <c r="AW325" s="68" t="s">
        <v>876</v>
      </c>
      <c r="AX325" s="72" t="s">
        <v>6529</v>
      </c>
      <c r="AY325" s="68" t="s">
        <v>66</v>
      </c>
    </row>
    <row r="326" spans="1:51" x14ac:dyDescent="0.25">
      <c r="A326" s="66" t="s">
        <v>1237</v>
      </c>
      <c r="B326" s="78"/>
      <c r="C326" s="78"/>
      <c r="D326" s="79"/>
      <c r="E326" s="90"/>
      <c r="F326" s="76" t="s">
        <v>6097</v>
      </c>
      <c r="G326" s="91"/>
      <c r="H326" s="77"/>
      <c r="I326" s="82"/>
      <c r="J326" s="92"/>
      <c r="K326" s="77" t="s">
        <v>6969</v>
      </c>
      <c r="L326" s="93"/>
      <c r="M326" s="87"/>
      <c r="N326" s="87"/>
      <c r="O326" s="88"/>
      <c r="P326" s="89"/>
      <c r="Q326" s="89"/>
      <c r="R326" s="75"/>
      <c r="S326" s="75"/>
      <c r="T326" s="75"/>
      <c r="U326" s="75"/>
      <c r="V326" s="52"/>
      <c r="W326" s="52"/>
      <c r="X326" s="52"/>
      <c r="Y326" s="52"/>
      <c r="Z326" s="51"/>
      <c r="AA326" s="83"/>
      <c r="AB326" s="83"/>
      <c r="AC326" s="84"/>
      <c r="AD326" s="68" t="s">
        <v>4309</v>
      </c>
      <c r="AE326" s="68">
        <v>65</v>
      </c>
      <c r="AF326" s="68">
        <v>604</v>
      </c>
      <c r="AG326" s="68">
        <v>70816</v>
      </c>
      <c r="AH326" s="68">
        <v>42</v>
      </c>
      <c r="AI326" s="68"/>
      <c r="AJ326" s="68"/>
      <c r="AK326" s="68"/>
      <c r="AL326" s="68"/>
      <c r="AM326" s="68"/>
      <c r="AN326" s="70">
        <v>42305.22550925926</v>
      </c>
      <c r="AO326" s="68"/>
      <c r="AP326" s="68" t="b">
        <v>1</v>
      </c>
      <c r="AQ326" s="68" t="b">
        <v>0</v>
      </c>
      <c r="AR326" s="68" t="b">
        <v>0</v>
      </c>
      <c r="AS326" s="68" t="s">
        <v>779</v>
      </c>
      <c r="AT326" s="68">
        <v>36</v>
      </c>
      <c r="AU326" s="72" t="s">
        <v>784</v>
      </c>
      <c r="AV326" s="68" t="b">
        <v>0</v>
      </c>
      <c r="AW326" s="68" t="s">
        <v>876</v>
      </c>
      <c r="AX326" s="72" t="s">
        <v>6530</v>
      </c>
      <c r="AY326" s="68" t="s">
        <v>66</v>
      </c>
    </row>
    <row r="327" spans="1:51" x14ac:dyDescent="0.25">
      <c r="A327" s="66" t="s">
        <v>1238</v>
      </c>
      <c r="B327" s="78"/>
      <c r="C327" s="78"/>
      <c r="D327" s="79"/>
      <c r="E327" s="90"/>
      <c r="F327" s="76" t="s">
        <v>6098</v>
      </c>
      <c r="G327" s="91"/>
      <c r="H327" s="77"/>
      <c r="I327" s="82"/>
      <c r="J327" s="92"/>
      <c r="K327" s="77" t="s">
        <v>6970</v>
      </c>
      <c r="L327" s="93"/>
      <c r="M327" s="87"/>
      <c r="N327" s="87"/>
      <c r="O327" s="88"/>
      <c r="P327" s="89"/>
      <c r="Q327" s="89"/>
      <c r="R327" s="75"/>
      <c r="S327" s="75"/>
      <c r="T327" s="75"/>
      <c r="U327" s="75"/>
      <c r="V327" s="52"/>
      <c r="W327" s="52"/>
      <c r="X327" s="52"/>
      <c r="Y327" s="52"/>
      <c r="Z327" s="51"/>
      <c r="AA327" s="83"/>
      <c r="AB327" s="83"/>
      <c r="AC327" s="84"/>
      <c r="AD327" s="68" t="s">
        <v>4310</v>
      </c>
      <c r="AE327" s="68">
        <v>469</v>
      </c>
      <c r="AF327" s="68">
        <v>149</v>
      </c>
      <c r="AG327" s="68">
        <v>1735</v>
      </c>
      <c r="AH327" s="68">
        <v>57</v>
      </c>
      <c r="AI327" s="68"/>
      <c r="AJ327" s="68" t="s">
        <v>4694</v>
      </c>
      <c r="AK327" s="68" t="s">
        <v>4850</v>
      </c>
      <c r="AL327" s="68"/>
      <c r="AM327" s="68"/>
      <c r="AN327" s="70">
        <v>41689.040891203702</v>
      </c>
      <c r="AO327" s="68"/>
      <c r="AP327" s="68" t="b">
        <v>1</v>
      </c>
      <c r="AQ327" s="68" t="b">
        <v>0</v>
      </c>
      <c r="AR327" s="68" t="b">
        <v>1</v>
      </c>
      <c r="AS327" s="68" t="s">
        <v>779</v>
      </c>
      <c r="AT327" s="68">
        <v>6</v>
      </c>
      <c r="AU327" s="72" t="s">
        <v>784</v>
      </c>
      <c r="AV327" s="68" t="b">
        <v>0</v>
      </c>
      <c r="AW327" s="68" t="s">
        <v>876</v>
      </c>
      <c r="AX327" s="72" t="s">
        <v>6531</v>
      </c>
      <c r="AY327" s="68" t="s">
        <v>66</v>
      </c>
    </row>
    <row r="328" spans="1:51" x14ac:dyDescent="0.25">
      <c r="A328" s="66" t="s">
        <v>1239</v>
      </c>
      <c r="B328" s="78"/>
      <c r="C328" s="78"/>
      <c r="D328" s="79"/>
      <c r="E328" s="90"/>
      <c r="F328" s="76" t="s">
        <v>6099</v>
      </c>
      <c r="G328" s="91"/>
      <c r="H328" s="77"/>
      <c r="I328" s="82"/>
      <c r="J328" s="92"/>
      <c r="K328" s="77" t="s">
        <v>6971</v>
      </c>
      <c r="L328" s="93"/>
      <c r="M328" s="87"/>
      <c r="N328" s="87"/>
      <c r="O328" s="88"/>
      <c r="P328" s="89"/>
      <c r="Q328" s="89"/>
      <c r="R328" s="75"/>
      <c r="S328" s="75"/>
      <c r="T328" s="75"/>
      <c r="U328" s="75"/>
      <c r="V328" s="52"/>
      <c r="W328" s="52"/>
      <c r="X328" s="52"/>
      <c r="Y328" s="52"/>
      <c r="Z328" s="51"/>
      <c r="AA328" s="83"/>
      <c r="AB328" s="83"/>
      <c r="AC328" s="84"/>
      <c r="AD328" s="68" t="s">
        <v>4311</v>
      </c>
      <c r="AE328" s="68">
        <v>68</v>
      </c>
      <c r="AF328" s="68">
        <v>322</v>
      </c>
      <c r="AG328" s="68">
        <v>2111</v>
      </c>
      <c r="AH328" s="68">
        <v>0</v>
      </c>
      <c r="AI328" s="68">
        <v>-21600</v>
      </c>
      <c r="AJ328" s="68" t="s">
        <v>4695</v>
      </c>
      <c r="AK328" s="68" t="s">
        <v>4978</v>
      </c>
      <c r="AL328" s="72" t="s">
        <v>5210</v>
      </c>
      <c r="AM328" s="68" t="s">
        <v>732</v>
      </c>
      <c r="AN328" s="70">
        <v>39967.530300925922</v>
      </c>
      <c r="AO328" s="72" t="s">
        <v>5530</v>
      </c>
      <c r="AP328" s="68" t="b">
        <v>0</v>
      </c>
      <c r="AQ328" s="68" t="b">
        <v>0</v>
      </c>
      <c r="AR328" s="68" t="b">
        <v>1</v>
      </c>
      <c r="AS328" s="68" t="s">
        <v>779</v>
      </c>
      <c r="AT328" s="68">
        <v>29</v>
      </c>
      <c r="AU328" s="72" t="s">
        <v>798</v>
      </c>
      <c r="AV328" s="68" t="b">
        <v>0</v>
      </c>
      <c r="AW328" s="68" t="s">
        <v>876</v>
      </c>
      <c r="AX328" s="72" t="s">
        <v>6532</v>
      </c>
      <c r="AY328" s="68" t="s">
        <v>66</v>
      </c>
    </row>
    <row r="329" spans="1:51" x14ac:dyDescent="0.25">
      <c r="A329" s="66" t="s">
        <v>214</v>
      </c>
      <c r="B329" s="78"/>
      <c r="C329" s="78"/>
      <c r="D329" s="79"/>
      <c r="E329" s="90"/>
      <c r="F329" s="76" t="s">
        <v>843</v>
      </c>
      <c r="G329" s="91"/>
      <c r="H329" s="77"/>
      <c r="I329" s="82"/>
      <c r="J329" s="92"/>
      <c r="K329" s="77" t="s">
        <v>961</v>
      </c>
      <c r="L329" s="93"/>
      <c r="M329" s="87"/>
      <c r="N329" s="87"/>
      <c r="O329" s="88"/>
      <c r="P329" s="89"/>
      <c r="Q329" s="89"/>
      <c r="R329" s="75"/>
      <c r="S329" s="75"/>
      <c r="T329" s="75"/>
      <c r="U329" s="75"/>
      <c r="V329" s="52"/>
      <c r="W329" s="52"/>
      <c r="X329" s="52"/>
      <c r="Y329" s="52"/>
      <c r="Z329" s="51"/>
      <c r="AA329" s="83"/>
      <c r="AB329" s="83"/>
      <c r="AC329" s="84"/>
      <c r="AD329" s="68" t="s">
        <v>564</v>
      </c>
      <c r="AE329" s="68">
        <v>2062</v>
      </c>
      <c r="AF329" s="68">
        <v>2128</v>
      </c>
      <c r="AG329" s="68">
        <v>293425</v>
      </c>
      <c r="AH329" s="68">
        <v>286</v>
      </c>
      <c r="AI329" s="68"/>
      <c r="AJ329" s="68" t="s">
        <v>623</v>
      </c>
      <c r="AK329" s="68" t="s">
        <v>671</v>
      </c>
      <c r="AL329" s="68"/>
      <c r="AM329" s="68"/>
      <c r="AN329" s="70">
        <v>41879.349004629628</v>
      </c>
      <c r="AO329" s="72" t="s">
        <v>755</v>
      </c>
      <c r="AP329" s="68" t="b">
        <v>0</v>
      </c>
      <c r="AQ329" s="68" t="b">
        <v>0</v>
      </c>
      <c r="AR329" s="68" t="b">
        <v>0</v>
      </c>
      <c r="AS329" s="68" t="s">
        <v>781</v>
      </c>
      <c r="AT329" s="68">
        <v>391</v>
      </c>
      <c r="AU329" s="72" t="s">
        <v>796</v>
      </c>
      <c r="AV329" s="68" t="b">
        <v>0</v>
      </c>
      <c r="AW329" s="68" t="s">
        <v>876</v>
      </c>
      <c r="AX329" s="72" t="s">
        <v>905</v>
      </c>
      <c r="AY329" s="68" t="s">
        <v>66</v>
      </c>
    </row>
    <row r="330" spans="1:51" x14ac:dyDescent="0.25">
      <c r="A330" s="66" t="s">
        <v>1240</v>
      </c>
      <c r="B330" s="78"/>
      <c r="C330" s="78"/>
      <c r="D330" s="79"/>
      <c r="E330" s="90"/>
      <c r="F330" s="76" t="s">
        <v>6100</v>
      </c>
      <c r="G330" s="91"/>
      <c r="H330" s="77"/>
      <c r="I330" s="82"/>
      <c r="J330" s="92"/>
      <c r="K330" s="77" t="s">
        <v>6972</v>
      </c>
      <c r="L330" s="93"/>
      <c r="M330" s="87"/>
      <c r="N330" s="87"/>
      <c r="O330" s="88"/>
      <c r="P330" s="89"/>
      <c r="Q330" s="89"/>
      <c r="R330" s="75"/>
      <c r="S330" s="75"/>
      <c r="T330" s="75"/>
      <c r="U330" s="75"/>
      <c r="V330" s="52"/>
      <c r="W330" s="52"/>
      <c r="X330" s="52"/>
      <c r="Y330" s="52"/>
      <c r="Z330" s="51"/>
      <c r="AA330" s="83"/>
      <c r="AB330" s="83"/>
      <c r="AC330" s="84"/>
      <c r="AD330" s="68" t="s">
        <v>4312</v>
      </c>
      <c r="AE330" s="68">
        <v>1981</v>
      </c>
      <c r="AF330" s="68">
        <v>1727</v>
      </c>
      <c r="AG330" s="68">
        <v>14731</v>
      </c>
      <c r="AH330" s="68">
        <v>19</v>
      </c>
      <c r="AI330" s="68"/>
      <c r="AJ330" s="68" t="s">
        <v>4696</v>
      </c>
      <c r="AK330" s="68" t="s">
        <v>4979</v>
      </c>
      <c r="AL330" s="72" t="s">
        <v>5211</v>
      </c>
      <c r="AM330" s="68"/>
      <c r="AN330" s="70">
        <v>39916.990624999999</v>
      </c>
      <c r="AO330" s="72" t="s">
        <v>5531</v>
      </c>
      <c r="AP330" s="68" t="b">
        <v>0</v>
      </c>
      <c r="AQ330" s="68" t="b">
        <v>0</v>
      </c>
      <c r="AR330" s="68" t="b">
        <v>0</v>
      </c>
      <c r="AS330" s="68" t="s">
        <v>779</v>
      </c>
      <c r="AT330" s="68">
        <v>22</v>
      </c>
      <c r="AU330" s="72" t="s">
        <v>5651</v>
      </c>
      <c r="AV330" s="68" t="b">
        <v>0</v>
      </c>
      <c r="AW330" s="68" t="s">
        <v>876</v>
      </c>
      <c r="AX330" s="72" t="s">
        <v>6533</v>
      </c>
      <c r="AY330" s="68" t="s">
        <v>66</v>
      </c>
    </row>
    <row r="331" spans="1:51" x14ac:dyDescent="0.25">
      <c r="A331" s="66" t="s">
        <v>1241</v>
      </c>
      <c r="B331" s="78"/>
      <c r="C331" s="78"/>
      <c r="D331" s="79"/>
      <c r="E331" s="90"/>
      <c r="F331" s="76" t="s">
        <v>6101</v>
      </c>
      <c r="G331" s="91"/>
      <c r="H331" s="77"/>
      <c r="I331" s="82"/>
      <c r="J331" s="92"/>
      <c r="K331" s="77" t="s">
        <v>6973</v>
      </c>
      <c r="L331" s="93"/>
      <c r="M331" s="87"/>
      <c r="N331" s="87"/>
      <c r="O331" s="88"/>
      <c r="P331" s="89"/>
      <c r="Q331" s="89"/>
      <c r="R331" s="75"/>
      <c r="S331" s="75"/>
      <c r="T331" s="75"/>
      <c r="U331" s="75"/>
      <c r="V331" s="52"/>
      <c r="W331" s="52"/>
      <c r="X331" s="52"/>
      <c r="Y331" s="52"/>
      <c r="Z331" s="51"/>
      <c r="AA331" s="83"/>
      <c r="AB331" s="83"/>
      <c r="AC331" s="84"/>
      <c r="AD331" s="68" t="s">
        <v>4313</v>
      </c>
      <c r="AE331" s="68">
        <v>1029</v>
      </c>
      <c r="AF331" s="68">
        <v>1334</v>
      </c>
      <c r="AG331" s="68">
        <v>4458</v>
      </c>
      <c r="AH331" s="68">
        <v>906</v>
      </c>
      <c r="AI331" s="68"/>
      <c r="AJ331" s="68" t="s">
        <v>4697</v>
      </c>
      <c r="AK331" s="68"/>
      <c r="AL331" s="72" t="s">
        <v>5212</v>
      </c>
      <c r="AM331" s="68"/>
      <c r="AN331" s="70">
        <v>41141.21402777778</v>
      </c>
      <c r="AO331" s="72" t="s">
        <v>5532</v>
      </c>
      <c r="AP331" s="68" t="b">
        <v>1</v>
      </c>
      <c r="AQ331" s="68" t="b">
        <v>0</v>
      </c>
      <c r="AR331" s="68" t="b">
        <v>1</v>
      </c>
      <c r="AS331" s="68" t="s">
        <v>779</v>
      </c>
      <c r="AT331" s="68">
        <v>48</v>
      </c>
      <c r="AU331" s="72" t="s">
        <v>784</v>
      </c>
      <c r="AV331" s="68" t="b">
        <v>0</v>
      </c>
      <c r="AW331" s="68" t="s">
        <v>876</v>
      </c>
      <c r="AX331" s="72" t="s">
        <v>6534</v>
      </c>
      <c r="AY331" s="68" t="s">
        <v>66</v>
      </c>
    </row>
    <row r="332" spans="1:51" x14ac:dyDescent="0.25">
      <c r="A332" s="66" t="s">
        <v>226</v>
      </c>
      <c r="B332" s="78"/>
      <c r="C332" s="78"/>
      <c r="D332" s="79"/>
      <c r="E332" s="90"/>
      <c r="F332" s="76" t="s">
        <v>856</v>
      </c>
      <c r="G332" s="91"/>
      <c r="H332" s="77"/>
      <c r="I332" s="82"/>
      <c r="J332" s="92"/>
      <c r="K332" s="77" t="s">
        <v>972</v>
      </c>
      <c r="L332" s="93"/>
      <c r="M332" s="87"/>
      <c r="N332" s="87"/>
      <c r="O332" s="88"/>
      <c r="P332" s="89"/>
      <c r="Q332" s="89"/>
      <c r="R332" s="75"/>
      <c r="S332" s="75"/>
      <c r="T332" s="75"/>
      <c r="U332" s="75"/>
      <c r="V332" s="52"/>
      <c r="W332" s="52"/>
      <c r="X332" s="52"/>
      <c r="Y332" s="52"/>
      <c r="Z332" s="51"/>
      <c r="AA332" s="83"/>
      <c r="AB332" s="83"/>
      <c r="AC332" s="84"/>
      <c r="AD332" s="68" t="s">
        <v>577</v>
      </c>
      <c r="AE332" s="68">
        <v>1827</v>
      </c>
      <c r="AF332" s="68">
        <v>12686</v>
      </c>
      <c r="AG332" s="68">
        <v>10000</v>
      </c>
      <c r="AH332" s="68">
        <v>771</v>
      </c>
      <c r="AI332" s="68">
        <v>-21600</v>
      </c>
      <c r="AJ332" s="68" t="s">
        <v>636</v>
      </c>
      <c r="AK332" s="68" t="s">
        <v>680</v>
      </c>
      <c r="AL332" s="72" t="s">
        <v>717</v>
      </c>
      <c r="AM332" s="68" t="s">
        <v>732</v>
      </c>
      <c r="AN332" s="70">
        <v>39856.76903935185</v>
      </c>
      <c r="AO332" s="72" t="s">
        <v>765</v>
      </c>
      <c r="AP332" s="68" t="b">
        <v>0</v>
      </c>
      <c r="AQ332" s="68" t="b">
        <v>0</v>
      </c>
      <c r="AR332" s="68" t="b">
        <v>1</v>
      </c>
      <c r="AS332" s="68" t="s">
        <v>779</v>
      </c>
      <c r="AT332" s="68">
        <v>421</v>
      </c>
      <c r="AU332" s="72" t="s">
        <v>804</v>
      </c>
      <c r="AV332" s="68" t="b">
        <v>0</v>
      </c>
      <c r="AW332" s="68" t="s">
        <v>876</v>
      </c>
      <c r="AX332" s="72" t="s">
        <v>918</v>
      </c>
      <c r="AY332" s="68" t="s">
        <v>66</v>
      </c>
    </row>
    <row r="333" spans="1:51" x14ac:dyDescent="0.25">
      <c r="A333" s="66" t="s">
        <v>1242</v>
      </c>
      <c r="B333" s="78"/>
      <c r="C333" s="78"/>
      <c r="D333" s="79"/>
      <c r="E333" s="90"/>
      <c r="F333" s="76" t="s">
        <v>6102</v>
      </c>
      <c r="G333" s="91"/>
      <c r="H333" s="77"/>
      <c r="I333" s="82"/>
      <c r="J333" s="92"/>
      <c r="K333" s="77" t="s">
        <v>6974</v>
      </c>
      <c r="L333" s="93"/>
      <c r="M333" s="87"/>
      <c r="N333" s="87"/>
      <c r="O333" s="88"/>
      <c r="P333" s="89"/>
      <c r="Q333" s="89"/>
      <c r="R333" s="75"/>
      <c r="S333" s="75"/>
      <c r="T333" s="75"/>
      <c r="U333" s="75"/>
      <c r="V333" s="52"/>
      <c r="W333" s="52"/>
      <c r="X333" s="52"/>
      <c r="Y333" s="52"/>
      <c r="Z333" s="51"/>
      <c r="AA333" s="83"/>
      <c r="AB333" s="83"/>
      <c r="AC333" s="84"/>
      <c r="AD333" s="68" t="s">
        <v>4314</v>
      </c>
      <c r="AE333" s="68">
        <v>730</v>
      </c>
      <c r="AF333" s="68">
        <v>25878</v>
      </c>
      <c r="AG333" s="68">
        <v>39874</v>
      </c>
      <c r="AH333" s="68">
        <v>564</v>
      </c>
      <c r="AI333" s="68">
        <v>-21600</v>
      </c>
      <c r="AJ333" s="68" t="s">
        <v>4698</v>
      </c>
      <c r="AK333" s="68" t="s">
        <v>4980</v>
      </c>
      <c r="AL333" s="72" t="s">
        <v>5213</v>
      </c>
      <c r="AM333" s="68" t="s">
        <v>732</v>
      </c>
      <c r="AN333" s="70">
        <v>39948.756122685183</v>
      </c>
      <c r="AO333" s="72" t="s">
        <v>5533</v>
      </c>
      <c r="AP333" s="68" t="b">
        <v>0</v>
      </c>
      <c r="AQ333" s="68" t="b">
        <v>0</v>
      </c>
      <c r="AR333" s="68" t="b">
        <v>1</v>
      </c>
      <c r="AS333" s="68" t="s">
        <v>779</v>
      </c>
      <c r="AT333" s="68">
        <v>444</v>
      </c>
      <c r="AU333" s="72" t="s">
        <v>5748</v>
      </c>
      <c r="AV333" s="68" t="b">
        <v>1</v>
      </c>
      <c r="AW333" s="68" t="s">
        <v>876</v>
      </c>
      <c r="AX333" s="72" t="s">
        <v>6535</v>
      </c>
      <c r="AY333" s="68" t="s">
        <v>66</v>
      </c>
    </row>
    <row r="334" spans="1:51" x14ac:dyDescent="0.25">
      <c r="A334" s="66" t="s">
        <v>1243</v>
      </c>
      <c r="B334" s="78"/>
      <c r="C334" s="78"/>
      <c r="D334" s="79"/>
      <c r="E334" s="90"/>
      <c r="F334" s="76" t="s">
        <v>6103</v>
      </c>
      <c r="G334" s="91"/>
      <c r="H334" s="77"/>
      <c r="I334" s="82"/>
      <c r="J334" s="92"/>
      <c r="K334" s="77" t="s">
        <v>6975</v>
      </c>
      <c r="L334" s="93"/>
      <c r="M334" s="87"/>
      <c r="N334" s="87"/>
      <c r="O334" s="88"/>
      <c r="P334" s="89"/>
      <c r="Q334" s="89"/>
      <c r="R334" s="75"/>
      <c r="S334" s="75"/>
      <c r="T334" s="75"/>
      <c r="U334" s="75"/>
      <c r="V334" s="52"/>
      <c r="W334" s="52"/>
      <c r="X334" s="52"/>
      <c r="Y334" s="52"/>
      <c r="Z334" s="51"/>
      <c r="AA334" s="83"/>
      <c r="AB334" s="83"/>
      <c r="AC334" s="84"/>
      <c r="AD334" s="68" t="s">
        <v>4315</v>
      </c>
      <c r="AE334" s="68">
        <v>1</v>
      </c>
      <c r="AF334" s="68">
        <v>371</v>
      </c>
      <c r="AG334" s="68">
        <v>60984</v>
      </c>
      <c r="AH334" s="68">
        <v>0</v>
      </c>
      <c r="AI334" s="68"/>
      <c r="AJ334" s="68" t="s">
        <v>4699</v>
      </c>
      <c r="AK334" s="68"/>
      <c r="AL334" s="68"/>
      <c r="AM334" s="68"/>
      <c r="AN334" s="70">
        <v>41500.054409722223</v>
      </c>
      <c r="AO334" s="68"/>
      <c r="AP334" s="68" t="b">
        <v>1</v>
      </c>
      <c r="AQ334" s="68" t="b">
        <v>0</v>
      </c>
      <c r="AR334" s="68" t="b">
        <v>0</v>
      </c>
      <c r="AS334" s="68" t="s">
        <v>5641</v>
      </c>
      <c r="AT334" s="68">
        <v>38</v>
      </c>
      <c r="AU334" s="72" t="s">
        <v>784</v>
      </c>
      <c r="AV334" s="68" t="b">
        <v>0</v>
      </c>
      <c r="AW334" s="68" t="s">
        <v>876</v>
      </c>
      <c r="AX334" s="72" t="s">
        <v>6536</v>
      </c>
      <c r="AY334" s="68" t="s">
        <v>66</v>
      </c>
    </row>
    <row r="335" spans="1:51" x14ac:dyDescent="0.25">
      <c r="A335" s="66" t="s">
        <v>1244</v>
      </c>
      <c r="B335" s="78"/>
      <c r="C335" s="78"/>
      <c r="D335" s="79"/>
      <c r="E335" s="90"/>
      <c r="F335" s="76" t="s">
        <v>6104</v>
      </c>
      <c r="G335" s="91"/>
      <c r="H335" s="77"/>
      <c r="I335" s="82"/>
      <c r="J335" s="92"/>
      <c r="K335" s="77" t="s">
        <v>6976</v>
      </c>
      <c r="L335" s="93"/>
      <c r="M335" s="87"/>
      <c r="N335" s="87"/>
      <c r="O335" s="88"/>
      <c r="P335" s="89"/>
      <c r="Q335" s="89"/>
      <c r="R335" s="75"/>
      <c r="S335" s="75"/>
      <c r="T335" s="75"/>
      <c r="U335" s="75"/>
      <c r="V335" s="52"/>
      <c r="W335" s="52"/>
      <c r="X335" s="52"/>
      <c r="Y335" s="52"/>
      <c r="Z335" s="51"/>
      <c r="AA335" s="83"/>
      <c r="AB335" s="83"/>
      <c r="AC335" s="84"/>
      <c r="AD335" s="68" t="s">
        <v>4316</v>
      </c>
      <c r="AE335" s="68">
        <v>17</v>
      </c>
      <c r="AF335" s="68">
        <v>2884</v>
      </c>
      <c r="AG335" s="68">
        <v>331242</v>
      </c>
      <c r="AH335" s="68">
        <v>0</v>
      </c>
      <c r="AI335" s="68">
        <v>-25200</v>
      </c>
      <c r="AJ335" s="68" t="s">
        <v>4700</v>
      </c>
      <c r="AK335" s="68"/>
      <c r="AL335" s="68"/>
      <c r="AM335" s="68" t="s">
        <v>734</v>
      </c>
      <c r="AN335" s="70">
        <v>42049.576458333337</v>
      </c>
      <c r="AO335" s="72" t="s">
        <v>5534</v>
      </c>
      <c r="AP335" s="68" t="b">
        <v>1</v>
      </c>
      <c r="AQ335" s="68" t="b">
        <v>0</v>
      </c>
      <c r="AR335" s="68" t="b">
        <v>0</v>
      </c>
      <c r="AS335" s="68" t="s">
        <v>779</v>
      </c>
      <c r="AT335" s="68">
        <v>1308</v>
      </c>
      <c r="AU335" s="72" t="s">
        <v>784</v>
      </c>
      <c r="AV335" s="68" t="b">
        <v>0</v>
      </c>
      <c r="AW335" s="68" t="s">
        <v>876</v>
      </c>
      <c r="AX335" s="72" t="s">
        <v>6537</v>
      </c>
      <c r="AY335" s="68" t="s">
        <v>66</v>
      </c>
    </row>
    <row r="336" spans="1:51" x14ac:dyDescent="0.25">
      <c r="A336" s="66" t="s">
        <v>1245</v>
      </c>
      <c r="B336" s="78"/>
      <c r="C336" s="78"/>
      <c r="D336" s="79"/>
      <c r="E336" s="90"/>
      <c r="F336" s="76" t="s">
        <v>6105</v>
      </c>
      <c r="G336" s="91"/>
      <c r="H336" s="77"/>
      <c r="I336" s="82"/>
      <c r="J336" s="92"/>
      <c r="K336" s="77" t="s">
        <v>6977</v>
      </c>
      <c r="L336" s="93"/>
      <c r="M336" s="87"/>
      <c r="N336" s="87"/>
      <c r="O336" s="88"/>
      <c r="P336" s="89"/>
      <c r="Q336" s="89"/>
      <c r="R336" s="75"/>
      <c r="S336" s="75"/>
      <c r="T336" s="75"/>
      <c r="U336" s="75"/>
      <c r="V336" s="52"/>
      <c r="W336" s="52"/>
      <c r="X336" s="52"/>
      <c r="Y336" s="52"/>
      <c r="Z336" s="51"/>
      <c r="AA336" s="83"/>
      <c r="AB336" s="83"/>
      <c r="AC336" s="84"/>
      <c r="AD336" s="68" t="s">
        <v>4317</v>
      </c>
      <c r="AE336" s="68">
        <v>109</v>
      </c>
      <c r="AF336" s="68">
        <v>27</v>
      </c>
      <c r="AG336" s="68">
        <v>1678</v>
      </c>
      <c r="AH336" s="68">
        <v>354</v>
      </c>
      <c r="AI336" s="68">
        <v>-21600</v>
      </c>
      <c r="AJ336" s="68" t="s">
        <v>4701</v>
      </c>
      <c r="AK336" s="68"/>
      <c r="AL336" s="68"/>
      <c r="AM336" s="68" t="s">
        <v>732</v>
      </c>
      <c r="AN336" s="70">
        <v>41525.129652777781</v>
      </c>
      <c r="AO336" s="68"/>
      <c r="AP336" s="68" t="b">
        <v>1</v>
      </c>
      <c r="AQ336" s="68" t="b">
        <v>0</v>
      </c>
      <c r="AR336" s="68" t="b">
        <v>0</v>
      </c>
      <c r="AS336" s="68" t="s">
        <v>779</v>
      </c>
      <c r="AT336" s="68">
        <v>4</v>
      </c>
      <c r="AU336" s="72" t="s">
        <v>784</v>
      </c>
      <c r="AV336" s="68" t="b">
        <v>0</v>
      </c>
      <c r="AW336" s="68" t="s">
        <v>876</v>
      </c>
      <c r="AX336" s="72" t="s">
        <v>6538</v>
      </c>
      <c r="AY336" s="68" t="s">
        <v>66</v>
      </c>
    </row>
    <row r="337" spans="1:51" x14ac:dyDescent="0.25">
      <c r="A337" s="66" t="s">
        <v>1392</v>
      </c>
      <c r="B337" s="78"/>
      <c r="C337" s="78"/>
      <c r="D337" s="79"/>
      <c r="E337" s="90"/>
      <c r="F337" s="76" t="s">
        <v>6106</v>
      </c>
      <c r="G337" s="91"/>
      <c r="H337" s="77"/>
      <c r="I337" s="82"/>
      <c r="J337" s="92"/>
      <c r="K337" s="77" t="s">
        <v>6978</v>
      </c>
      <c r="L337" s="93"/>
      <c r="M337" s="87"/>
      <c r="N337" s="87"/>
      <c r="O337" s="88"/>
      <c r="P337" s="89"/>
      <c r="Q337" s="89"/>
      <c r="R337" s="75"/>
      <c r="S337" s="75"/>
      <c r="T337" s="75"/>
      <c r="U337" s="75"/>
      <c r="V337" s="52"/>
      <c r="W337" s="52"/>
      <c r="X337" s="52"/>
      <c r="Y337" s="52"/>
      <c r="Z337" s="51"/>
      <c r="AA337" s="83"/>
      <c r="AB337" s="83"/>
      <c r="AC337" s="84"/>
      <c r="AD337" s="68" t="s">
        <v>4318</v>
      </c>
      <c r="AE337" s="68">
        <v>368</v>
      </c>
      <c r="AF337" s="68">
        <v>13098</v>
      </c>
      <c r="AG337" s="68">
        <v>11143</v>
      </c>
      <c r="AH337" s="68">
        <v>904</v>
      </c>
      <c r="AI337" s="68">
        <v>-21600</v>
      </c>
      <c r="AJ337" s="68" t="s">
        <v>4702</v>
      </c>
      <c r="AK337" s="68" t="s">
        <v>4074</v>
      </c>
      <c r="AL337" s="72" t="s">
        <v>5214</v>
      </c>
      <c r="AM337" s="68" t="s">
        <v>732</v>
      </c>
      <c r="AN337" s="70">
        <v>40227.803194444445</v>
      </c>
      <c r="AO337" s="72" t="s">
        <v>5535</v>
      </c>
      <c r="AP337" s="68" t="b">
        <v>0</v>
      </c>
      <c r="AQ337" s="68" t="b">
        <v>0</v>
      </c>
      <c r="AR337" s="68" t="b">
        <v>1</v>
      </c>
      <c r="AS337" s="68" t="s">
        <v>779</v>
      </c>
      <c r="AT337" s="68">
        <v>142</v>
      </c>
      <c r="AU337" s="72" t="s">
        <v>5749</v>
      </c>
      <c r="AV337" s="68" t="b">
        <v>0</v>
      </c>
      <c r="AW337" s="68" t="s">
        <v>876</v>
      </c>
      <c r="AX337" s="72" t="s">
        <v>6539</v>
      </c>
      <c r="AY337" s="68" t="s">
        <v>65</v>
      </c>
    </row>
    <row r="338" spans="1:51" x14ac:dyDescent="0.25">
      <c r="A338" s="66" t="s">
        <v>215</v>
      </c>
      <c r="B338" s="78"/>
      <c r="C338" s="78"/>
      <c r="D338" s="79"/>
      <c r="E338" s="90"/>
      <c r="F338" s="76" t="s">
        <v>844</v>
      </c>
      <c r="G338" s="91"/>
      <c r="H338" s="77"/>
      <c r="I338" s="82"/>
      <c r="J338" s="92"/>
      <c r="K338" s="77" t="s">
        <v>962</v>
      </c>
      <c r="L338" s="93"/>
      <c r="M338" s="87"/>
      <c r="N338" s="87"/>
      <c r="O338" s="88"/>
      <c r="P338" s="89"/>
      <c r="Q338" s="89"/>
      <c r="R338" s="75"/>
      <c r="S338" s="75"/>
      <c r="T338" s="75"/>
      <c r="U338" s="75"/>
      <c r="V338" s="52"/>
      <c r="W338" s="52"/>
      <c r="X338" s="52"/>
      <c r="Y338" s="52"/>
      <c r="Z338" s="51"/>
      <c r="AA338" s="83"/>
      <c r="AB338" s="83"/>
      <c r="AC338" s="84"/>
      <c r="AD338" s="68" t="s">
        <v>565</v>
      </c>
      <c r="AE338" s="68">
        <v>409</v>
      </c>
      <c r="AF338" s="68">
        <v>475</v>
      </c>
      <c r="AG338" s="68">
        <v>12579</v>
      </c>
      <c r="AH338" s="68">
        <v>3963</v>
      </c>
      <c r="AI338" s="68"/>
      <c r="AJ338" s="68" t="s">
        <v>624</v>
      </c>
      <c r="AK338" s="68" t="s">
        <v>672</v>
      </c>
      <c r="AL338" s="68"/>
      <c r="AM338" s="68"/>
      <c r="AN338" s="70">
        <v>40956.981909722221</v>
      </c>
      <c r="AO338" s="72" t="s">
        <v>756</v>
      </c>
      <c r="AP338" s="68" t="b">
        <v>1</v>
      </c>
      <c r="AQ338" s="68" t="b">
        <v>0</v>
      </c>
      <c r="AR338" s="68" t="b">
        <v>1</v>
      </c>
      <c r="AS338" s="68" t="s">
        <v>779</v>
      </c>
      <c r="AT338" s="68">
        <v>4</v>
      </c>
      <c r="AU338" s="72" t="s">
        <v>784</v>
      </c>
      <c r="AV338" s="68" t="b">
        <v>0</v>
      </c>
      <c r="AW338" s="68" t="s">
        <v>876</v>
      </c>
      <c r="AX338" s="72" t="s">
        <v>906</v>
      </c>
      <c r="AY338" s="68" t="s">
        <v>66</v>
      </c>
    </row>
    <row r="339" spans="1:51" x14ac:dyDescent="0.25">
      <c r="A339" s="66" t="s">
        <v>1246</v>
      </c>
      <c r="B339" s="78"/>
      <c r="C339" s="78"/>
      <c r="D339" s="79"/>
      <c r="E339" s="90"/>
      <c r="F339" s="76" t="s">
        <v>6107</v>
      </c>
      <c r="G339" s="91"/>
      <c r="H339" s="77"/>
      <c r="I339" s="82"/>
      <c r="J339" s="92"/>
      <c r="K339" s="77" t="s">
        <v>6979</v>
      </c>
      <c r="L339" s="93"/>
      <c r="M339" s="87"/>
      <c r="N339" s="87"/>
      <c r="O339" s="88"/>
      <c r="P339" s="89"/>
      <c r="Q339" s="89"/>
      <c r="R339" s="75"/>
      <c r="S339" s="75"/>
      <c r="T339" s="75"/>
      <c r="U339" s="75"/>
      <c r="V339" s="52"/>
      <c r="W339" s="52"/>
      <c r="X339" s="52"/>
      <c r="Y339" s="52"/>
      <c r="Z339" s="51"/>
      <c r="AA339" s="83"/>
      <c r="AB339" s="83"/>
      <c r="AC339" s="84"/>
      <c r="AD339" s="68" t="s">
        <v>4319</v>
      </c>
      <c r="AE339" s="68">
        <v>170</v>
      </c>
      <c r="AF339" s="68">
        <v>59</v>
      </c>
      <c r="AG339" s="68">
        <v>100</v>
      </c>
      <c r="AH339" s="68">
        <v>338</v>
      </c>
      <c r="AI339" s="68"/>
      <c r="AJ339" s="68" t="s">
        <v>4703</v>
      </c>
      <c r="AK339" s="68"/>
      <c r="AL339" s="68"/>
      <c r="AM339" s="68"/>
      <c r="AN339" s="70">
        <v>42217.975682870368</v>
      </c>
      <c r="AO339" s="72" t="s">
        <v>5536</v>
      </c>
      <c r="AP339" s="68" t="b">
        <v>1</v>
      </c>
      <c r="AQ339" s="68" t="b">
        <v>0</v>
      </c>
      <c r="AR339" s="68" t="b">
        <v>0</v>
      </c>
      <c r="AS339" s="68" t="s">
        <v>779</v>
      </c>
      <c r="AT339" s="68">
        <v>0</v>
      </c>
      <c r="AU339" s="72" t="s">
        <v>784</v>
      </c>
      <c r="AV339" s="68" t="b">
        <v>0</v>
      </c>
      <c r="AW339" s="68" t="s">
        <v>876</v>
      </c>
      <c r="AX339" s="72" t="s">
        <v>6540</v>
      </c>
      <c r="AY339" s="68" t="s">
        <v>66</v>
      </c>
    </row>
    <row r="340" spans="1:51" x14ac:dyDescent="0.25">
      <c r="A340" s="66" t="s">
        <v>1247</v>
      </c>
      <c r="B340" s="78"/>
      <c r="C340" s="78"/>
      <c r="D340" s="79"/>
      <c r="E340" s="90"/>
      <c r="F340" s="76" t="s">
        <v>6108</v>
      </c>
      <c r="G340" s="91"/>
      <c r="H340" s="77"/>
      <c r="I340" s="82"/>
      <c r="J340" s="92"/>
      <c r="K340" s="77" t="s">
        <v>6980</v>
      </c>
      <c r="L340" s="93"/>
      <c r="M340" s="87"/>
      <c r="N340" s="87"/>
      <c r="O340" s="88"/>
      <c r="P340" s="89"/>
      <c r="Q340" s="89"/>
      <c r="R340" s="75"/>
      <c r="S340" s="75"/>
      <c r="T340" s="75"/>
      <c r="U340" s="75"/>
      <c r="V340" s="52"/>
      <c r="W340" s="52"/>
      <c r="X340" s="52"/>
      <c r="Y340" s="52"/>
      <c r="Z340" s="51"/>
      <c r="AA340" s="83"/>
      <c r="AB340" s="83"/>
      <c r="AC340" s="84"/>
      <c r="AD340" s="68" t="s">
        <v>4320</v>
      </c>
      <c r="AE340" s="68">
        <v>98</v>
      </c>
      <c r="AF340" s="68">
        <v>177</v>
      </c>
      <c r="AG340" s="68">
        <v>39150</v>
      </c>
      <c r="AH340" s="68">
        <v>9</v>
      </c>
      <c r="AI340" s="68">
        <v>-18000</v>
      </c>
      <c r="AJ340" s="68"/>
      <c r="AK340" s="68" t="s">
        <v>4850</v>
      </c>
      <c r="AL340" s="68"/>
      <c r="AM340" s="68" t="s">
        <v>733</v>
      </c>
      <c r="AN340" s="70">
        <v>40583.945613425924</v>
      </c>
      <c r="AO340" s="68"/>
      <c r="AP340" s="68" t="b">
        <v>1</v>
      </c>
      <c r="AQ340" s="68" t="b">
        <v>0</v>
      </c>
      <c r="AR340" s="68" t="b">
        <v>1</v>
      </c>
      <c r="AS340" s="68" t="s">
        <v>779</v>
      </c>
      <c r="AT340" s="68">
        <v>20</v>
      </c>
      <c r="AU340" s="72" t="s">
        <v>784</v>
      </c>
      <c r="AV340" s="68" t="b">
        <v>0</v>
      </c>
      <c r="AW340" s="68" t="s">
        <v>876</v>
      </c>
      <c r="AX340" s="72" t="s">
        <v>6541</v>
      </c>
      <c r="AY340" s="68" t="s">
        <v>66</v>
      </c>
    </row>
    <row r="341" spans="1:51" x14ac:dyDescent="0.25">
      <c r="A341" s="66" t="s">
        <v>1248</v>
      </c>
      <c r="B341" s="78"/>
      <c r="C341" s="78"/>
      <c r="D341" s="79"/>
      <c r="E341" s="90"/>
      <c r="F341" s="76" t="s">
        <v>6109</v>
      </c>
      <c r="G341" s="91"/>
      <c r="H341" s="77"/>
      <c r="I341" s="82"/>
      <c r="J341" s="92"/>
      <c r="K341" s="77" t="s">
        <v>6981</v>
      </c>
      <c r="L341" s="93"/>
      <c r="M341" s="87"/>
      <c r="N341" s="87"/>
      <c r="O341" s="88"/>
      <c r="P341" s="89"/>
      <c r="Q341" s="89"/>
      <c r="R341" s="75"/>
      <c r="S341" s="75"/>
      <c r="T341" s="75"/>
      <c r="U341" s="75"/>
      <c r="V341" s="52"/>
      <c r="W341" s="52"/>
      <c r="X341" s="52"/>
      <c r="Y341" s="52"/>
      <c r="Z341" s="51"/>
      <c r="AA341" s="83"/>
      <c r="AB341" s="83"/>
      <c r="AC341" s="84"/>
      <c r="AD341" s="68" t="s">
        <v>4321</v>
      </c>
      <c r="AE341" s="68">
        <v>197</v>
      </c>
      <c r="AF341" s="68">
        <v>194</v>
      </c>
      <c r="AG341" s="68">
        <v>221095</v>
      </c>
      <c r="AH341" s="68">
        <v>0</v>
      </c>
      <c r="AI341" s="68">
        <v>-25200</v>
      </c>
      <c r="AJ341" s="68" t="s">
        <v>4704</v>
      </c>
      <c r="AK341" s="68" t="s">
        <v>4981</v>
      </c>
      <c r="AL341" s="72" t="s">
        <v>5215</v>
      </c>
      <c r="AM341" s="68" t="s">
        <v>734</v>
      </c>
      <c r="AN341" s="70">
        <v>40364.554606481484</v>
      </c>
      <c r="AO341" s="72" t="s">
        <v>5537</v>
      </c>
      <c r="AP341" s="68" t="b">
        <v>1</v>
      </c>
      <c r="AQ341" s="68" t="b">
        <v>0</v>
      </c>
      <c r="AR341" s="68" t="b">
        <v>0</v>
      </c>
      <c r="AS341" s="68" t="s">
        <v>779</v>
      </c>
      <c r="AT341" s="68">
        <v>25</v>
      </c>
      <c r="AU341" s="72" t="s">
        <v>784</v>
      </c>
      <c r="AV341" s="68" t="b">
        <v>0</v>
      </c>
      <c r="AW341" s="68" t="s">
        <v>876</v>
      </c>
      <c r="AX341" s="72" t="s">
        <v>6542</v>
      </c>
      <c r="AY341" s="68" t="s">
        <v>66</v>
      </c>
    </row>
    <row r="342" spans="1:51" x14ac:dyDescent="0.25">
      <c r="A342" s="66" t="s">
        <v>1249</v>
      </c>
      <c r="B342" s="78"/>
      <c r="C342" s="78"/>
      <c r="D342" s="79"/>
      <c r="E342" s="90"/>
      <c r="F342" s="76" t="s">
        <v>6110</v>
      </c>
      <c r="G342" s="91"/>
      <c r="H342" s="77"/>
      <c r="I342" s="82"/>
      <c r="J342" s="92"/>
      <c r="K342" s="77" t="s">
        <v>6982</v>
      </c>
      <c r="L342" s="93"/>
      <c r="M342" s="87"/>
      <c r="N342" s="87"/>
      <c r="O342" s="88"/>
      <c r="P342" s="89"/>
      <c r="Q342" s="89"/>
      <c r="R342" s="75"/>
      <c r="S342" s="75"/>
      <c r="T342" s="75"/>
      <c r="U342" s="75"/>
      <c r="V342" s="52"/>
      <c r="W342" s="52"/>
      <c r="X342" s="52"/>
      <c r="Y342" s="52"/>
      <c r="Z342" s="51"/>
      <c r="AA342" s="83"/>
      <c r="AB342" s="83"/>
      <c r="AC342" s="84"/>
      <c r="AD342" s="68" t="s">
        <v>4322</v>
      </c>
      <c r="AE342" s="68">
        <v>628</v>
      </c>
      <c r="AF342" s="68">
        <v>1693</v>
      </c>
      <c r="AG342" s="68">
        <v>231098</v>
      </c>
      <c r="AH342" s="68">
        <v>4</v>
      </c>
      <c r="AI342" s="68">
        <v>-18000</v>
      </c>
      <c r="AJ342" s="68" t="s">
        <v>4705</v>
      </c>
      <c r="AK342" s="68" t="s">
        <v>4982</v>
      </c>
      <c r="AL342" s="72" t="s">
        <v>5216</v>
      </c>
      <c r="AM342" s="68" t="s">
        <v>733</v>
      </c>
      <c r="AN342" s="70">
        <v>40457.70417824074</v>
      </c>
      <c r="AO342" s="72" t="s">
        <v>5538</v>
      </c>
      <c r="AP342" s="68" t="b">
        <v>0</v>
      </c>
      <c r="AQ342" s="68" t="b">
        <v>0</v>
      </c>
      <c r="AR342" s="68" t="b">
        <v>0</v>
      </c>
      <c r="AS342" s="68" t="s">
        <v>779</v>
      </c>
      <c r="AT342" s="68">
        <v>134</v>
      </c>
      <c r="AU342" s="72" t="s">
        <v>5750</v>
      </c>
      <c r="AV342" s="68" t="b">
        <v>0</v>
      </c>
      <c r="AW342" s="68" t="s">
        <v>876</v>
      </c>
      <c r="AX342" s="72" t="s">
        <v>6543</v>
      </c>
      <c r="AY342" s="68" t="s">
        <v>66</v>
      </c>
    </row>
    <row r="343" spans="1:51" x14ac:dyDescent="0.25">
      <c r="A343" s="66" t="s">
        <v>1250</v>
      </c>
      <c r="B343" s="78"/>
      <c r="C343" s="78"/>
      <c r="D343" s="79"/>
      <c r="E343" s="90"/>
      <c r="F343" s="76" t="s">
        <v>6111</v>
      </c>
      <c r="G343" s="91"/>
      <c r="H343" s="77"/>
      <c r="I343" s="82"/>
      <c r="J343" s="92"/>
      <c r="K343" s="77" t="s">
        <v>6983</v>
      </c>
      <c r="L343" s="93"/>
      <c r="M343" s="87"/>
      <c r="N343" s="87"/>
      <c r="O343" s="88"/>
      <c r="P343" s="89"/>
      <c r="Q343" s="89"/>
      <c r="R343" s="75"/>
      <c r="S343" s="75"/>
      <c r="T343" s="75"/>
      <c r="U343" s="75"/>
      <c r="V343" s="52"/>
      <c r="W343" s="52"/>
      <c r="X343" s="52"/>
      <c r="Y343" s="52"/>
      <c r="Z343" s="51"/>
      <c r="AA343" s="83"/>
      <c r="AB343" s="83"/>
      <c r="AC343" s="84"/>
      <c r="AD343" s="68" t="s">
        <v>4323</v>
      </c>
      <c r="AE343" s="68">
        <v>401</v>
      </c>
      <c r="AF343" s="68">
        <v>32561</v>
      </c>
      <c r="AG343" s="68">
        <v>29249</v>
      </c>
      <c r="AH343" s="68">
        <v>13946</v>
      </c>
      <c r="AI343" s="68"/>
      <c r="AJ343" s="68" t="s">
        <v>4706</v>
      </c>
      <c r="AK343" s="68" t="s">
        <v>4833</v>
      </c>
      <c r="AL343" s="72" t="s">
        <v>5217</v>
      </c>
      <c r="AM343" s="68"/>
      <c r="AN343" s="70">
        <v>40352.351631944446</v>
      </c>
      <c r="AO343" s="72" t="s">
        <v>5539</v>
      </c>
      <c r="AP343" s="68" t="b">
        <v>0</v>
      </c>
      <c r="AQ343" s="68" t="b">
        <v>0</v>
      </c>
      <c r="AR343" s="68" t="b">
        <v>0</v>
      </c>
      <c r="AS343" s="68" t="s">
        <v>779</v>
      </c>
      <c r="AT343" s="68">
        <v>414</v>
      </c>
      <c r="AU343" s="72" t="s">
        <v>5751</v>
      </c>
      <c r="AV343" s="68" t="b">
        <v>0</v>
      </c>
      <c r="AW343" s="68" t="s">
        <v>876</v>
      </c>
      <c r="AX343" s="72" t="s">
        <v>6544</v>
      </c>
      <c r="AY343" s="68" t="s">
        <v>66</v>
      </c>
    </row>
    <row r="344" spans="1:51" x14ac:dyDescent="0.25">
      <c r="A344" s="66" t="s">
        <v>1251</v>
      </c>
      <c r="B344" s="78"/>
      <c r="C344" s="78"/>
      <c r="D344" s="79"/>
      <c r="E344" s="90"/>
      <c r="F344" s="76" t="s">
        <v>6112</v>
      </c>
      <c r="G344" s="91"/>
      <c r="H344" s="77"/>
      <c r="I344" s="82"/>
      <c r="J344" s="92"/>
      <c r="K344" s="77" t="s">
        <v>6984</v>
      </c>
      <c r="L344" s="93"/>
      <c r="M344" s="87"/>
      <c r="N344" s="87"/>
      <c r="O344" s="88"/>
      <c r="P344" s="89"/>
      <c r="Q344" s="89"/>
      <c r="R344" s="75"/>
      <c r="S344" s="75"/>
      <c r="T344" s="75"/>
      <c r="U344" s="75"/>
      <c r="V344" s="52"/>
      <c r="W344" s="52"/>
      <c r="X344" s="52"/>
      <c r="Y344" s="52"/>
      <c r="Z344" s="51"/>
      <c r="AA344" s="83"/>
      <c r="AB344" s="83"/>
      <c r="AC344" s="84"/>
      <c r="AD344" s="68" t="s">
        <v>4324</v>
      </c>
      <c r="AE344" s="68">
        <v>192</v>
      </c>
      <c r="AF344" s="68">
        <v>587</v>
      </c>
      <c r="AG344" s="68">
        <v>60528</v>
      </c>
      <c r="AH344" s="68">
        <v>2449</v>
      </c>
      <c r="AI344" s="68">
        <v>-18000</v>
      </c>
      <c r="AJ344" s="68" t="s">
        <v>4707</v>
      </c>
      <c r="AK344" s="68" t="s">
        <v>4983</v>
      </c>
      <c r="AL344" s="68"/>
      <c r="AM344" s="68" t="s">
        <v>733</v>
      </c>
      <c r="AN344" s="70">
        <v>39928.152106481481</v>
      </c>
      <c r="AO344" s="72" t="s">
        <v>5540</v>
      </c>
      <c r="AP344" s="68" t="b">
        <v>0</v>
      </c>
      <c r="AQ344" s="68" t="b">
        <v>0</v>
      </c>
      <c r="AR344" s="68" t="b">
        <v>1</v>
      </c>
      <c r="AS344" s="68" t="s">
        <v>779</v>
      </c>
      <c r="AT344" s="68">
        <v>38</v>
      </c>
      <c r="AU344" s="72" t="s">
        <v>5752</v>
      </c>
      <c r="AV344" s="68" t="b">
        <v>0</v>
      </c>
      <c r="AW344" s="68" t="s">
        <v>876</v>
      </c>
      <c r="AX344" s="72" t="s">
        <v>6545</v>
      </c>
      <c r="AY344" s="68" t="s">
        <v>66</v>
      </c>
    </row>
    <row r="345" spans="1:51" x14ac:dyDescent="0.25">
      <c r="A345" s="66" t="s">
        <v>1252</v>
      </c>
      <c r="B345" s="78"/>
      <c r="C345" s="78"/>
      <c r="D345" s="79"/>
      <c r="E345" s="90"/>
      <c r="F345" s="76" t="s">
        <v>6113</v>
      </c>
      <c r="G345" s="91"/>
      <c r="H345" s="77"/>
      <c r="I345" s="82"/>
      <c r="J345" s="92"/>
      <c r="K345" s="77" t="s">
        <v>6985</v>
      </c>
      <c r="L345" s="93"/>
      <c r="M345" s="87"/>
      <c r="N345" s="87"/>
      <c r="O345" s="88"/>
      <c r="P345" s="89"/>
      <c r="Q345" s="89"/>
      <c r="R345" s="75"/>
      <c r="S345" s="75"/>
      <c r="T345" s="75"/>
      <c r="U345" s="75"/>
      <c r="V345" s="52"/>
      <c r="W345" s="52"/>
      <c r="X345" s="52"/>
      <c r="Y345" s="52"/>
      <c r="Z345" s="51"/>
      <c r="AA345" s="83"/>
      <c r="AB345" s="83"/>
      <c r="AC345" s="84"/>
      <c r="AD345" s="68" t="s">
        <v>4325</v>
      </c>
      <c r="AE345" s="68">
        <v>60</v>
      </c>
      <c r="AF345" s="68">
        <v>342</v>
      </c>
      <c r="AG345" s="68">
        <v>76678</v>
      </c>
      <c r="AH345" s="68">
        <v>0</v>
      </c>
      <c r="AI345" s="68"/>
      <c r="AJ345" s="68" t="s">
        <v>4325</v>
      </c>
      <c r="AK345" s="68"/>
      <c r="AL345" s="68"/>
      <c r="AM345" s="68"/>
      <c r="AN345" s="70">
        <v>42236.756018518521</v>
      </c>
      <c r="AO345" s="72" t="s">
        <v>5541</v>
      </c>
      <c r="AP345" s="68" t="b">
        <v>1</v>
      </c>
      <c r="AQ345" s="68" t="b">
        <v>0</v>
      </c>
      <c r="AR345" s="68" t="b">
        <v>0</v>
      </c>
      <c r="AS345" s="68" t="s">
        <v>779</v>
      </c>
      <c r="AT345" s="68">
        <v>144</v>
      </c>
      <c r="AU345" s="72" t="s">
        <v>784</v>
      </c>
      <c r="AV345" s="68" t="b">
        <v>0</v>
      </c>
      <c r="AW345" s="68" t="s">
        <v>876</v>
      </c>
      <c r="AX345" s="72" t="s">
        <v>6546</v>
      </c>
      <c r="AY345" s="68" t="s">
        <v>66</v>
      </c>
    </row>
    <row r="346" spans="1:51" x14ac:dyDescent="0.25">
      <c r="A346" s="66" t="s">
        <v>216</v>
      </c>
      <c r="B346" s="78"/>
      <c r="C346" s="78"/>
      <c r="D346" s="79"/>
      <c r="E346" s="90"/>
      <c r="F346" s="76" t="s">
        <v>845</v>
      </c>
      <c r="G346" s="91"/>
      <c r="H346" s="77"/>
      <c r="I346" s="82"/>
      <c r="J346" s="92"/>
      <c r="K346" s="77" t="s">
        <v>963</v>
      </c>
      <c r="L346" s="93"/>
      <c r="M346" s="87"/>
      <c r="N346" s="87"/>
      <c r="O346" s="88"/>
      <c r="P346" s="89"/>
      <c r="Q346" s="89"/>
      <c r="R346" s="75"/>
      <c r="S346" s="75"/>
      <c r="T346" s="75"/>
      <c r="U346" s="75"/>
      <c r="V346" s="52"/>
      <c r="W346" s="52"/>
      <c r="X346" s="52"/>
      <c r="Y346" s="52"/>
      <c r="Z346" s="51"/>
      <c r="AA346" s="83"/>
      <c r="AB346" s="83"/>
      <c r="AC346" s="84"/>
      <c r="AD346" s="68" t="s">
        <v>566</v>
      </c>
      <c r="AE346" s="68">
        <v>568</v>
      </c>
      <c r="AF346" s="68">
        <v>220</v>
      </c>
      <c r="AG346" s="68">
        <v>184</v>
      </c>
      <c r="AH346" s="68">
        <v>4</v>
      </c>
      <c r="AI346" s="68"/>
      <c r="AJ346" s="68" t="s">
        <v>625</v>
      </c>
      <c r="AK346" s="68"/>
      <c r="AL346" s="68"/>
      <c r="AM346" s="68"/>
      <c r="AN346" s="70">
        <v>41418.635312500002</v>
      </c>
      <c r="AO346" s="68"/>
      <c r="AP346" s="68" t="b">
        <v>1</v>
      </c>
      <c r="AQ346" s="68" t="b">
        <v>0</v>
      </c>
      <c r="AR346" s="68" t="b">
        <v>0</v>
      </c>
      <c r="AS346" s="68" t="s">
        <v>779</v>
      </c>
      <c r="AT346" s="68">
        <v>5</v>
      </c>
      <c r="AU346" s="72" t="s">
        <v>784</v>
      </c>
      <c r="AV346" s="68" t="b">
        <v>0</v>
      </c>
      <c r="AW346" s="68" t="s">
        <v>876</v>
      </c>
      <c r="AX346" s="72" t="s">
        <v>907</v>
      </c>
      <c r="AY346" s="68" t="s">
        <v>66</v>
      </c>
    </row>
    <row r="347" spans="1:51" x14ac:dyDescent="0.25">
      <c r="A347" s="66" t="s">
        <v>247</v>
      </c>
      <c r="B347" s="78"/>
      <c r="C347" s="78"/>
      <c r="D347" s="79"/>
      <c r="E347" s="90"/>
      <c r="F347" s="76" t="s">
        <v>846</v>
      </c>
      <c r="G347" s="91"/>
      <c r="H347" s="77"/>
      <c r="I347" s="82"/>
      <c r="J347" s="92"/>
      <c r="K347" s="77" t="s">
        <v>964</v>
      </c>
      <c r="L347" s="93"/>
      <c r="M347" s="87"/>
      <c r="N347" s="87"/>
      <c r="O347" s="88"/>
      <c r="P347" s="89"/>
      <c r="Q347" s="89"/>
      <c r="R347" s="75"/>
      <c r="S347" s="75"/>
      <c r="T347" s="75"/>
      <c r="U347" s="75"/>
      <c r="V347" s="52"/>
      <c r="W347" s="52"/>
      <c r="X347" s="52"/>
      <c r="Y347" s="52"/>
      <c r="Z347" s="51"/>
      <c r="AA347" s="83"/>
      <c r="AB347" s="83"/>
      <c r="AC347" s="84"/>
      <c r="AD347" s="68" t="s">
        <v>567</v>
      </c>
      <c r="AE347" s="68">
        <v>4414</v>
      </c>
      <c r="AF347" s="68">
        <v>2092684</v>
      </c>
      <c r="AG347" s="68">
        <v>5263</v>
      </c>
      <c r="AH347" s="68">
        <v>228</v>
      </c>
      <c r="AI347" s="68">
        <v>-18000</v>
      </c>
      <c r="AJ347" s="68" t="s">
        <v>626</v>
      </c>
      <c r="AK347" s="68" t="s">
        <v>673</v>
      </c>
      <c r="AL347" s="72" t="s">
        <v>713</v>
      </c>
      <c r="AM347" s="68" t="s">
        <v>733</v>
      </c>
      <c r="AN347" s="70">
        <v>39517.82403935185</v>
      </c>
      <c r="AO347" s="72" t="s">
        <v>757</v>
      </c>
      <c r="AP347" s="68" t="b">
        <v>0</v>
      </c>
      <c r="AQ347" s="68" t="b">
        <v>0</v>
      </c>
      <c r="AR347" s="68" t="b">
        <v>1</v>
      </c>
      <c r="AS347" s="68" t="s">
        <v>779</v>
      </c>
      <c r="AT347" s="68">
        <v>4606</v>
      </c>
      <c r="AU347" s="72" t="s">
        <v>797</v>
      </c>
      <c r="AV347" s="68" t="b">
        <v>0</v>
      </c>
      <c r="AW347" s="68" t="s">
        <v>876</v>
      </c>
      <c r="AX347" s="72" t="s">
        <v>908</v>
      </c>
      <c r="AY347" s="68" t="s">
        <v>65</v>
      </c>
    </row>
    <row r="348" spans="1:51" x14ac:dyDescent="0.25">
      <c r="A348" s="66" t="s">
        <v>1253</v>
      </c>
      <c r="B348" s="78"/>
      <c r="C348" s="78"/>
      <c r="D348" s="79"/>
      <c r="E348" s="90"/>
      <c r="F348" s="76" t="s">
        <v>6114</v>
      </c>
      <c r="G348" s="91"/>
      <c r="H348" s="77"/>
      <c r="I348" s="82"/>
      <c r="J348" s="92"/>
      <c r="K348" s="77" t="s">
        <v>6986</v>
      </c>
      <c r="L348" s="93"/>
      <c r="M348" s="87"/>
      <c r="N348" s="87"/>
      <c r="O348" s="88"/>
      <c r="P348" s="89"/>
      <c r="Q348" s="89"/>
      <c r="R348" s="75"/>
      <c r="S348" s="75"/>
      <c r="T348" s="75"/>
      <c r="U348" s="75"/>
      <c r="V348" s="52"/>
      <c r="W348" s="52"/>
      <c r="X348" s="52"/>
      <c r="Y348" s="52"/>
      <c r="Z348" s="51"/>
      <c r="AA348" s="83"/>
      <c r="AB348" s="83"/>
      <c r="AC348" s="84"/>
      <c r="AD348" s="68" t="s">
        <v>4326</v>
      </c>
      <c r="AE348" s="68">
        <v>134</v>
      </c>
      <c r="AF348" s="68">
        <v>423</v>
      </c>
      <c r="AG348" s="68">
        <v>2554</v>
      </c>
      <c r="AH348" s="68">
        <v>8</v>
      </c>
      <c r="AI348" s="68"/>
      <c r="AJ348" s="68" t="s">
        <v>4708</v>
      </c>
      <c r="AK348" s="68" t="s">
        <v>4984</v>
      </c>
      <c r="AL348" s="72" t="s">
        <v>5218</v>
      </c>
      <c r="AM348" s="68"/>
      <c r="AN348" s="70">
        <v>41872.734791666669</v>
      </c>
      <c r="AO348" s="72" t="s">
        <v>5542</v>
      </c>
      <c r="AP348" s="68" t="b">
        <v>0</v>
      </c>
      <c r="AQ348" s="68" t="b">
        <v>0</v>
      </c>
      <c r="AR348" s="68" t="b">
        <v>1</v>
      </c>
      <c r="AS348" s="68" t="s">
        <v>779</v>
      </c>
      <c r="AT348" s="68">
        <v>5</v>
      </c>
      <c r="AU348" s="72" t="s">
        <v>784</v>
      </c>
      <c r="AV348" s="68" t="b">
        <v>0</v>
      </c>
      <c r="AW348" s="68" t="s">
        <v>876</v>
      </c>
      <c r="AX348" s="72" t="s">
        <v>6547</v>
      </c>
      <c r="AY348" s="68" t="s">
        <v>66</v>
      </c>
    </row>
    <row r="349" spans="1:51" x14ac:dyDescent="0.25">
      <c r="A349" s="66" t="s">
        <v>218</v>
      </c>
      <c r="B349" s="78"/>
      <c r="C349" s="78"/>
      <c r="D349" s="79"/>
      <c r="E349" s="90"/>
      <c r="F349" s="76" t="s">
        <v>848</v>
      </c>
      <c r="G349" s="91"/>
      <c r="H349" s="77"/>
      <c r="I349" s="82"/>
      <c r="J349" s="92"/>
      <c r="K349" s="77" t="s">
        <v>965</v>
      </c>
      <c r="L349" s="93"/>
      <c r="M349" s="87"/>
      <c r="N349" s="87"/>
      <c r="O349" s="88"/>
      <c r="P349" s="89"/>
      <c r="Q349" s="89"/>
      <c r="R349" s="75"/>
      <c r="S349" s="75"/>
      <c r="T349" s="75"/>
      <c r="U349" s="75"/>
      <c r="V349" s="52"/>
      <c r="W349" s="52"/>
      <c r="X349" s="52"/>
      <c r="Y349" s="52"/>
      <c r="Z349" s="51"/>
      <c r="AA349" s="83"/>
      <c r="AB349" s="83"/>
      <c r="AC349" s="84"/>
      <c r="AD349" s="68" t="s">
        <v>569</v>
      </c>
      <c r="AE349" s="68">
        <v>191</v>
      </c>
      <c r="AF349" s="68">
        <v>530</v>
      </c>
      <c r="AG349" s="68">
        <v>29214</v>
      </c>
      <c r="AH349" s="68">
        <v>20175</v>
      </c>
      <c r="AI349" s="68">
        <v>-25200</v>
      </c>
      <c r="AJ349" s="68" t="s">
        <v>628</v>
      </c>
      <c r="AK349" s="68" t="s">
        <v>674</v>
      </c>
      <c r="AL349" s="68"/>
      <c r="AM349" s="68" t="s">
        <v>734</v>
      </c>
      <c r="AN349" s="70">
        <v>39879.069768518515</v>
      </c>
      <c r="AO349" s="72" t="s">
        <v>759</v>
      </c>
      <c r="AP349" s="68" t="b">
        <v>0</v>
      </c>
      <c r="AQ349" s="68" t="b">
        <v>0</v>
      </c>
      <c r="AR349" s="68" t="b">
        <v>1</v>
      </c>
      <c r="AS349" s="68" t="s">
        <v>779</v>
      </c>
      <c r="AT349" s="68">
        <v>28</v>
      </c>
      <c r="AU349" s="72" t="s">
        <v>799</v>
      </c>
      <c r="AV349" s="68" t="b">
        <v>0</v>
      </c>
      <c r="AW349" s="68" t="s">
        <v>876</v>
      </c>
      <c r="AX349" s="72" t="s">
        <v>910</v>
      </c>
      <c r="AY349" s="68" t="s">
        <v>66</v>
      </c>
    </row>
    <row r="350" spans="1:51" x14ac:dyDescent="0.25">
      <c r="A350" s="66" t="s">
        <v>239</v>
      </c>
      <c r="B350" s="78"/>
      <c r="C350" s="78"/>
      <c r="D350" s="79"/>
      <c r="E350" s="90"/>
      <c r="F350" s="76" t="s">
        <v>849</v>
      </c>
      <c r="G350" s="91"/>
      <c r="H350" s="77"/>
      <c r="I350" s="82"/>
      <c r="J350" s="92"/>
      <c r="K350" s="77" t="s">
        <v>966</v>
      </c>
      <c r="L350" s="93"/>
      <c r="M350" s="87"/>
      <c r="N350" s="87"/>
      <c r="O350" s="88"/>
      <c r="P350" s="89"/>
      <c r="Q350" s="89"/>
      <c r="R350" s="75"/>
      <c r="S350" s="75"/>
      <c r="T350" s="75"/>
      <c r="U350" s="75"/>
      <c r="V350" s="52"/>
      <c r="W350" s="52"/>
      <c r="X350" s="52"/>
      <c r="Y350" s="52"/>
      <c r="Z350" s="51"/>
      <c r="AA350" s="83"/>
      <c r="AB350" s="83"/>
      <c r="AC350" s="84"/>
      <c r="AD350" s="68" t="s">
        <v>570</v>
      </c>
      <c r="AE350" s="68">
        <v>3600</v>
      </c>
      <c r="AF350" s="68">
        <v>38573</v>
      </c>
      <c r="AG350" s="68">
        <v>14086</v>
      </c>
      <c r="AH350" s="68">
        <v>669</v>
      </c>
      <c r="AI350" s="68">
        <v>-28800</v>
      </c>
      <c r="AJ350" s="68" t="s">
        <v>629</v>
      </c>
      <c r="AK350" s="68" t="s">
        <v>675</v>
      </c>
      <c r="AL350" s="72" t="s">
        <v>714</v>
      </c>
      <c r="AM350" s="68" t="s">
        <v>731</v>
      </c>
      <c r="AN350" s="70">
        <v>39855.807569444441</v>
      </c>
      <c r="AO350" s="72" t="s">
        <v>760</v>
      </c>
      <c r="AP350" s="68" t="b">
        <v>0</v>
      </c>
      <c r="AQ350" s="68" t="b">
        <v>0</v>
      </c>
      <c r="AR350" s="68" t="b">
        <v>1</v>
      </c>
      <c r="AS350" s="68" t="s">
        <v>779</v>
      </c>
      <c r="AT350" s="68">
        <v>170</v>
      </c>
      <c r="AU350" s="72" t="s">
        <v>800</v>
      </c>
      <c r="AV350" s="68" t="b">
        <v>0</v>
      </c>
      <c r="AW350" s="68" t="s">
        <v>876</v>
      </c>
      <c r="AX350" s="72" t="s">
        <v>911</v>
      </c>
      <c r="AY350" s="68" t="s">
        <v>66</v>
      </c>
    </row>
    <row r="351" spans="1:51" x14ac:dyDescent="0.25">
      <c r="A351" s="66" t="s">
        <v>219</v>
      </c>
      <c r="B351" s="78"/>
      <c r="C351" s="78"/>
      <c r="D351" s="79"/>
      <c r="E351" s="90"/>
      <c r="F351" s="76" t="s">
        <v>850</v>
      </c>
      <c r="G351" s="91"/>
      <c r="H351" s="77"/>
      <c r="I351" s="82"/>
      <c r="J351" s="92"/>
      <c r="K351" s="77" t="s">
        <v>967</v>
      </c>
      <c r="L351" s="93"/>
      <c r="M351" s="87"/>
      <c r="N351" s="87"/>
      <c r="O351" s="88"/>
      <c r="P351" s="89"/>
      <c r="Q351" s="89"/>
      <c r="R351" s="75"/>
      <c r="S351" s="75"/>
      <c r="T351" s="75"/>
      <c r="U351" s="75"/>
      <c r="V351" s="52"/>
      <c r="W351" s="52"/>
      <c r="X351" s="52"/>
      <c r="Y351" s="52"/>
      <c r="Z351" s="51"/>
      <c r="AA351" s="83"/>
      <c r="AB351" s="83"/>
      <c r="AC351" s="84"/>
      <c r="AD351" s="68" t="s">
        <v>571</v>
      </c>
      <c r="AE351" s="68">
        <v>4</v>
      </c>
      <c r="AF351" s="68">
        <v>108</v>
      </c>
      <c r="AG351" s="68">
        <v>9081</v>
      </c>
      <c r="AH351" s="68">
        <v>0</v>
      </c>
      <c r="AI351" s="68">
        <v>-21600</v>
      </c>
      <c r="AJ351" s="68" t="s">
        <v>630</v>
      </c>
      <c r="AK351" s="68" t="s">
        <v>676</v>
      </c>
      <c r="AL351" s="72" t="s">
        <v>715</v>
      </c>
      <c r="AM351" s="68" t="s">
        <v>732</v>
      </c>
      <c r="AN351" s="70">
        <v>41996.68886574074</v>
      </c>
      <c r="AO351" s="68"/>
      <c r="AP351" s="68" t="b">
        <v>0</v>
      </c>
      <c r="AQ351" s="68" t="b">
        <v>0</v>
      </c>
      <c r="AR351" s="68" t="b">
        <v>0</v>
      </c>
      <c r="AS351" s="68" t="s">
        <v>779</v>
      </c>
      <c r="AT351" s="68">
        <v>13</v>
      </c>
      <c r="AU351" s="72" t="s">
        <v>801</v>
      </c>
      <c r="AV351" s="68" t="b">
        <v>0</v>
      </c>
      <c r="AW351" s="68" t="s">
        <v>876</v>
      </c>
      <c r="AX351" s="72" t="s">
        <v>912</v>
      </c>
      <c r="AY351" s="68" t="s">
        <v>66</v>
      </c>
    </row>
    <row r="352" spans="1:51" x14ac:dyDescent="0.25">
      <c r="A352" s="66" t="s">
        <v>221</v>
      </c>
      <c r="B352" s="78"/>
      <c r="C352" s="78"/>
      <c r="D352" s="79"/>
      <c r="E352" s="90"/>
      <c r="F352" s="76" t="s">
        <v>851</v>
      </c>
      <c r="G352" s="91"/>
      <c r="H352" s="77"/>
      <c r="I352" s="82"/>
      <c r="J352" s="92"/>
      <c r="K352" s="77" t="s">
        <v>968</v>
      </c>
      <c r="L352" s="93"/>
      <c r="M352" s="87"/>
      <c r="N352" s="87"/>
      <c r="O352" s="88"/>
      <c r="P352" s="89"/>
      <c r="Q352" s="89"/>
      <c r="R352" s="75"/>
      <c r="S352" s="75"/>
      <c r="T352" s="75"/>
      <c r="U352" s="75"/>
      <c r="V352" s="52"/>
      <c r="W352" s="52"/>
      <c r="X352" s="52"/>
      <c r="Y352" s="52"/>
      <c r="Z352" s="51"/>
      <c r="AA352" s="83"/>
      <c r="AB352" s="83"/>
      <c r="AC352" s="84"/>
      <c r="AD352" s="68" t="s">
        <v>572</v>
      </c>
      <c r="AE352" s="68">
        <v>1151</v>
      </c>
      <c r="AF352" s="68">
        <v>331</v>
      </c>
      <c r="AG352" s="68">
        <v>1879</v>
      </c>
      <c r="AH352" s="68">
        <v>1873</v>
      </c>
      <c r="AI352" s="68"/>
      <c r="AJ352" s="68" t="s">
        <v>631</v>
      </c>
      <c r="AK352" s="68" t="s">
        <v>677</v>
      </c>
      <c r="AL352" s="68"/>
      <c r="AM352" s="68"/>
      <c r="AN352" s="70">
        <v>41561.76971064815</v>
      </c>
      <c r="AO352" s="72" t="s">
        <v>761</v>
      </c>
      <c r="AP352" s="68" t="b">
        <v>1</v>
      </c>
      <c r="AQ352" s="68" t="b">
        <v>0</v>
      </c>
      <c r="AR352" s="68" t="b">
        <v>0</v>
      </c>
      <c r="AS352" s="68" t="s">
        <v>779</v>
      </c>
      <c r="AT352" s="68">
        <v>4</v>
      </c>
      <c r="AU352" s="72" t="s">
        <v>784</v>
      </c>
      <c r="AV352" s="68" t="b">
        <v>0</v>
      </c>
      <c r="AW352" s="68" t="s">
        <v>876</v>
      </c>
      <c r="AX352" s="72" t="s">
        <v>913</v>
      </c>
      <c r="AY352" s="68" t="s">
        <v>66</v>
      </c>
    </row>
    <row r="353" spans="1:51" x14ac:dyDescent="0.25">
      <c r="A353" s="66" t="s">
        <v>222</v>
      </c>
      <c r="B353" s="78"/>
      <c r="C353" s="78"/>
      <c r="D353" s="79"/>
      <c r="E353" s="90"/>
      <c r="F353" s="76" t="s">
        <v>852</v>
      </c>
      <c r="G353" s="91"/>
      <c r="H353" s="77"/>
      <c r="I353" s="82"/>
      <c r="J353" s="92"/>
      <c r="K353" s="77" t="s">
        <v>969</v>
      </c>
      <c r="L353" s="93"/>
      <c r="M353" s="87"/>
      <c r="N353" s="87"/>
      <c r="O353" s="88"/>
      <c r="P353" s="89"/>
      <c r="Q353" s="89"/>
      <c r="R353" s="75"/>
      <c r="S353" s="75"/>
      <c r="T353" s="75"/>
      <c r="U353" s="75"/>
      <c r="V353" s="52"/>
      <c r="W353" s="52"/>
      <c r="X353" s="52"/>
      <c r="Y353" s="52"/>
      <c r="Z353" s="51"/>
      <c r="AA353" s="83"/>
      <c r="AB353" s="83"/>
      <c r="AC353" s="84"/>
      <c r="AD353" s="68" t="s">
        <v>573</v>
      </c>
      <c r="AE353" s="68">
        <v>356</v>
      </c>
      <c r="AF353" s="68">
        <v>266</v>
      </c>
      <c r="AG353" s="68">
        <v>11375</v>
      </c>
      <c r="AH353" s="68">
        <v>6265</v>
      </c>
      <c r="AI353" s="68">
        <v>-21600</v>
      </c>
      <c r="AJ353" s="68" t="s">
        <v>632</v>
      </c>
      <c r="AK353" s="68"/>
      <c r="AL353" s="68"/>
      <c r="AM353" s="68" t="s">
        <v>732</v>
      </c>
      <c r="AN353" s="70">
        <v>39929.61178240741</v>
      </c>
      <c r="AO353" s="72" t="s">
        <v>762</v>
      </c>
      <c r="AP353" s="68" t="b">
        <v>0</v>
      </c>
      <c r="AQ353" s="68" t="b">
        <v>0</v>
      </c>
      <c r="AR353" s="68" t="b">
        <v>1</v>
      </c>
      <c r="AS353" s="68" t="s">
        <v>779</v>
      </c>
      <c r="AT353" s="68">
        <v>0</v>
      </c>
      <c r="AU353" s="72" t="s">
        <v>802</v>
      </c>
      <c r="AV353" s="68" t="b">
        <v>0</v>
      </c>
      <c r="AW353" s="68" t="s">
        <v>876</v>
      </c>
      <c r="AX353" s="72" t="s">
        <v>914</v>
      </c>
      <c r="AY353" s="68" t="s">
        <v>66</v>
      </c>
    </row>
    <row r="354" spans="1:51" x14ac:dyDescent="0.25">
      <c r="A354" s="66" t="s">
        <v>1254</v>
      </c>
      <c r="B354" s="78"/>
      <c r="C354" s="78"/>
      <c r="D354" s="79"/>
      <c r="E354" s="90"/>
      <c r="F354" s="76" t="s">
        <v>6115</v>
      </c>
      <c r="G354" s="91"/>
      <c r="H354" s="77"/>
      <c r="I354" s="82"/>
      <c r="J354" s="92"/>
      <c r="K354" s="77" t="s">
        <v>6987</v>
      </c>
      <c r="L354" s="93"/>
      <c r="M354" s="87"/>
      <c r="N354" s="87"/>
      <c r="O354" s="88"/>
      <c r="P354" s="89"/>
      <c r="Q354" s="89"/>
      <c r="R354" s="75"/>
      <c r="S354" s="75"/>
      <c r="T354" s="75"/>
      <c r="U354" s="75"/>
      <c r="V354" s="52"/>
      <c r="W354" s="52"/>
      <c r="X354" s="52"/>
      <c r="Y354" s="52"/>
      <c r="Z354" s="51"/>
      <c r="AA354" s="83"/>
      <c r="AB354" s="83"/>
      <c r="AC354" s="84"/>
      <c r="AD354" s="68" t="s">
        <v>4327</v>
      </c>
      <c r="AE354" s="68">
        <v>1431</v>
      </c>
      <c r="AF354" s="68">
        <v>914</v>
      </c>
      <c r="AG354" s="68">
        <v>267207</v>
      </c>
      <c r="AH354" s="68">
        <v>171384</v>
      </c>
      <c r="AI354" s="68">
        <v>-21600</v>
      </c>
      <c r="AJ354" s="68" t="s">
        <v>4709</v>
      </c>
      <c r="AK354" s="68" t="s">
        <v>4985</v>
      </c>
      <c r="AL354" s="72" t="s">
        <v>5219</v>
      </c>
      <c r="AM354" s="68" t="s">
        <v>732</v>
      </c>
      <c r="AN354" s="70">
        <v>41363.534745370373</v>
      </c>
      <c r="AO354" s="72" t="s">
        <v>5543</v>
      </c>
      <c r="AP354" s="68" t="b">
        <v>0</v>
      </c>
      <c r="AQ354" s="68" t="b">
        <v>0</v>
      </c>
      <c r="AR354" s="68" t="b">
        <v>1</v>
      </c>
      <c r="AS354" s="68" t="s">
        <v>779</v>
      </c>
      <c r="AT354" s="68">
        <v>150</v>
      </c>
      <c r="AU354" s="72" t="s">
        <v>5753</v>
      </c>
      <c r="AV354" s="68" t="b">
        <v>0</v>
      </c>
      <c r="AW354" s="68" t="s">
        <v>876</v>
      </c>
      <c r="AX354" s="72" t="s">
        <v>6548</v>
      </c>
      <c r="AY354" s="68" t="s">
        <v>66</v>
      </c>
    </row>
    <row r="355" spans="1:51" x14ac:dyDescent="0.25">
      <c r="A355" s="66" t="s">
        <v>1393</v>
      </c>
      <c r="B355" s="78"/>
      <c r="C355" s="78"/>
      <c r="D355" s="79"/>
      <c r="E355" s="90"/>
      <c r="F355" s="76" t="s">
        <v>6116</v>
      </c>
      <c r="G355" s="91"/>
      <c r="H355" s="77"/>
      <c r="I355" s="82"/>
      <c r="J355" s="92"/>
      <c r="K355" s="77" t="s">
        <v>6988</v>
      </c>
      <c r="L355" s="93"/>
      <c r="M355" s="87"/>
      <c r="N355" s="87"/>
      <c r="O355" s="88"/>
      <c r="P355" s="89"/>
      <c r="Q355" s="89"/>
      <c r="R355" s="75"/>
      <c r="S355" s="75"/>
      <c r="T355" s="75"/>
      <c r="U355" s="75"/>
      <c r="V355" s="52"/>
      <c r="W355" s="52"/>
      <c r="X355" s="52"/>
      <c r="Y355" s="52"/>
      <c r="Z355" s="51"/>
      <c r="AA355" s="83"/>
      <c r="AB355" s="83"/>
      <c r="AC355" s="84"/>
      <c r="AD355" s="68" t="s">
        <v>4328</v>
      </c>
      <c r="AE355" s="68">
        <v>455</v>
      </c>
      <c r="AF355" s="68">
        <v>258594</v>
      </c>
      <c r="AG355" s="68">
        <v>47016</v>
      </c>
      <c r="AH355" s="68">
        <v>3663</v>
      </c>
      <c r="AI355" s="68">
        <v>-18000</v>
      </c>
      <c r="AJ355" s="68" t="s">
        <v>4710</v>
      </c>
      <c r="AK355" s="68" t="s">
        <v>4986</v>
      </c>
      <c r="AL355" s="72" t="s">
        <v>5220</v>
      </c>
      <c r="AM355" s="68" t="s">
        <v>733</v>
      </c>
      <c r="AN355" s="70">
        <v>39829.933657407404</v>
      </c>
      <c r="AO355" s="72" t="s">
        <v>5544</v>
      </c>
      <c r="AP355" s="68" t="b">
        <v>0</v>
      </c>
      <c r="AQ355" s="68" t="b">
        <v>0</v>
      </c>
      <c r="AR355" s="68" t="b">
        <v>0</v>
      </c>
      <c r="AS355" s="68" t="s">
        <v>779</v>
      </c>
      <c r="AT355" s="68">
        <v>481</v>
      </c>
      <c r="AU355" s="72" t="s">
        <v>5754</v>
      </c>
      <c r="AV355" s="68" t="b">
        <v>0</v>
      </c>
      <c r="AW355" s="68" t="s">
        <v>876</v>
      </c>
      <c r="AX355" s="72" t="s">
        <v>6549</v>
      </c>
      <c r="AY355" s="68" t="s">
        <v>65</v>
      </c>
    </row>
    <row r="356" spans="1:51" x14ac:dyDescent="0.25">
      <c r="A356" s="66" t="s">
        <v>223</v>
      </c>
      <c r="B356" s="78"/>
      <c r="C356" s="78"/>
      <c r="D356" s="79"/>
      <c r="E356" s="90"/>
      <c r="F356" s="76" t="s">
        <v>853</v>
      </c>
      <c r="G356" s="91"/>
      <c r="H356" s="77"/>
      <c r="I356" s="82"/>
      <c r="J356" s="92"/>
      <c r="K356" s="77" t="s">
        <v>970</v>
      </c>
      <c r="L356" s="93"/>
      <c r="M356" s="87"/>
      <c r="N356" s="87"/>
      <c r="O356" s="88"/>
      <c r="P356" s="89"/>
      <c r="Q356" s="89"/>
      <c r="R356" s="75"/>
      <c r="S356" s="75"/>
      <c r="T356" s="75"/>
      <c r="U356" s="75"/>
      <c r="V356" s="52"/>
      <c r="W356" s="52"/>
      <c r="X356" s="52"/>
      <c r="Y356" s="52"/>
      <c r="Z356" s="51"/>
      <c r="AA356" s="83"/>
      <c r="AB356" s="83"/>
      <c r="AC356" s="84"/>
      <c r="AD356" s="68" t="s">
        <v>574</v>
      </c>
      <c r="AE356" s="68">
        <v>282</v>
      </c>
      <c r="AF356" s="68">
        <v>340</v>
      </c>
      <c r="AG356" s="68">
        <v>12231</v>
      </c>
      <c r="AH356" s="68">
        <v>0</v>
      </c>
      <c r="AI356" s="68">
        <v>-21600</v>
      </c>
      <c r="AJ356" s="68" t="s">
        <v>633</v>
      </c>
      <c r="AK356" s="68" t="s">
        <v>678</v>
      </c>
      <c r="AL356" s="72" t="s">
        <v>716</v>
      </c>
      <c r="AM356" s="68" t="s">
        <v>732</v>
      </c>
      <c r="AN356" s="70">
        <v>41206.863877314812</v>
      </c>
      <c r="AO356" s="72" t="s">
        <v>763</v>
      </c>
      <c r="AP356" s="68" t="b">
        <v>0</v>
      </c>
      <c r="AQ356" s="68" t="b">
        <v>0</v>
      </c>
      <c r="AR356" s="68" t="b">
        <v>0</v>
      </c>
      <c r="AS356" s="68" t="s">
        <v>779</v>
      </c>
      <c r="AT356" s="68">
        <v>5</v>
      </c>
      <c r="AU356" s="72" t="s">
        <v>803</v>
      </c>
      <c r="AV356" s="68" t="b">
        <v>0</v>
      </c>
      <c r="AW356" s="68" t="s">
        <v>876</v>
      </c>
      <c r="AX356" s="72" t="s">
        <v>915</v>
      </c>
      <c r="AY356" s="68" t="s">
        <v>66</v>
      </c>
    </row>
    <row r="357" spans="1:51" x14ac:dyDescent="0.25">
      <c r="A357" s="66" t="s">
        <v>1255</v>
      </c>
      <c r="B357" s="78"/>
      <c r="C357" s="78"/>
      <c r="D357" s="79"/>
      <c r="E357" s="90"/>
      <c r="F357" s="76" t="s">
        <v>6117</v>
      </c>
      <c r="G357" s="91"/>
      <c r="H357" s="77"/>
      <c r="I357" s="82"/>
      <c r="J357" s="92"/>
      <c r="K357" s="77" t="s">
        <v>6989</v>
      </c>
      <c r="L357" s="93"/>
      <c r="M357" s="87"/>
      <c r="N357" s="87"/>
      <c r="O357" s="88"/>
      <c r="P357" s="89"/>
      <c r="Q357" s="89"/>
      <c r="R357" s="75"/>
      <c r="S357" s="75"/>
      <c r="T357" s="75"/>
      <c r="U357" s="75"/>
      <c r="V357" s="52"/>
      <c r="W357" s="52"/>
      <c r="X357" s="52"/>
      <c r="Y357" s="52"/>
      <c r="Z357" s="51"/>
      <c r="AA357" s="83"/>
      <c r="AB357" s="83"/>
      <c r="AC357" s="84"/>
      <c r="AD357" s="68" t="s">
        <v>4329</v>
      </c>
      <c r="AE357" s="68">
        <v>326</v>
      </c>
      <c r="AF357" s="68">
        <v>149</v>
      </c>
      <c r="AG357" s="68">
        <v>882</v>
      </c>
      <c r="AH357" s="68">
        <v>157</v>
      </c>
      <c r="AI357" s="68">
        <v>-21600</v>
      </c>
      <c r="AJ357" s="68" t="s">
        <v>4711</v>
      </c>
      <c r="AK357" s="68" t="s">
        <v>4987</v>
      </c>
      <c r="AL357" s="72" t="s">
        <v>5221</v>
      </c>
      <c r="AM357" s="68" t="s">
        <v>732</v>
      </c>
      <c r="AN357" s="70">
        <v>39891.046053240738</v>
      </c>
      <c r="AO357" s="72" t="s">
        <v>5545</v>
      </c>
      <c r="AP357" s="68" t="b">
        <v>0</v>
      </c>
      <c r="AQ357" s="68" t="b">
        <v>0</v>
      </c>
      <c r="AR357" s="68" t="b">
        <v>1</v>
      </c>
      <c r="AS357" s="68" t="s">
        <v>779</v>
      </c>
      <c r="AT357" s="68">
        <v>4</v>
      </c>
      <c r="AU357" s="72" t="s">
        <v>798</v>
      </c>
      <c r="AV357" s="68" t="b">
        <v>0</v>
      </c>
      <c r="AW357" s="68" t="s">
        <v>876</v>
      </c>
      <c r="AX357" s="72" t="s">
        <v>6550</v>
      </c>
      <c r="AY357" s="68" t="s">
        <v>66</v>
      </c>
    </row>
    <row r="358" spans="1:51" x14ac:dyDescent="0.25">
      <c r="A358" s="66" t="s">
        <v>1256</v>
      </c>
      <c r="B358" s="78"/>
      <c r="C358" s="78"/>
      <c r="D358" s="79"/>
      <c r="E358" s="90"/>
      <c r="F358" s="76" t="s">
        <v>6118</v>
      </c>
      <c r="G358" s="91"/>
      <c r="H358" s="77"/>
      <c r="I358" s="82"/>
      <c r="J358" s="92"/>
      <c r="K358" s="77" t="s">
        <v>6990</v>
      </c>
      <c r="L358" s="93"/>
      <c r="M358" s="87"/>
      <c r="N358" s="87"/>
      <c r="O358" s="88"/>
      <c r="P358" s="89"/>
      <c r="Q358" s="89"/>
      <c r="R358" s="75"/>
      <c r="S358" s="75"/>
      <c r="T358" s="75"/>
      <c r="U358" s="75"/>
      <c r="V358" s="52"/>
      <c r="W358" s="52"/>
      <c r="X358" s="52"/>
      <c r="Y358" s="52"/>
      <c r="Z358" s="51"/>
      <c r="AA358" s="83"/>
      <c r="AB358" s="83"/>
      <c r="AC358" s="84"/>
      <c r="AD358" s="68" t="s">
        <v>4330</v>
      </c>
      <c r="AE358" s="68">
        <v>1175</v>
      </c>
      <c r="AF358" s="68">
        <v>1982</v>
      </c>
      <c r="AG358" s="68">
        <v>6876</v>
      </c>
      <c r="AH358" s="68">
        <v>1287</v>
      </c>
      <c r="AI358" s="68"/>
      <c r="AJ358" s="68" t="s">
        <v>4712</v>
      </c>
      <c r="AK358" s="68" t="s">
        <v>4988</v>
      </c>
      <c r="AL358" s="72" t="s">
        <v>5222</v>
      </c>
      <c r="AM358" s="68"/>
      <c r="AN358" s="70">
        <v>41198.768645833334</v>
      </c>
      <c r="AO358" s="72" t="s">
        <v>5546</v>
      </c>
      <c r="AP358" s="68" t="b">
        <v>0</v>
      </c>
      <c r="AQ358" s="68" t="b">
        <v>0</v>
      </c>
      <c r="AR358" s="68" t="b">
        <v>0</v>
      </c>
      <c r="AS358" s="68" t="s">
        <v>779</v>
      </c>
      <c r="AT358" s="68">
        <v>41</v>
      </c>
      <c r="AU358" s="72" t="s">
        <v>5755</v>
      </c>
      <c r="AV358" s="68" t="b">
        <v>0</v>
      </c>
      <c r="AW358" s="68" t="s">
        <v>876</v>
      </c>
      <c r="AX358" s="72" t="s">
        <v>6551</v>
      </c>
      <c r="AY358" s="68" t="s">
        <v>66</v>
      </c>
    </row>
    <row r="359" spans="1:51" x14ac:dyDescent="0.25">
      <c r="A359" s="66" t="s">
        <v>1257</v>
      </c>
      <c r="B359" s="78"/>
      <c r="C359" s="78"/>
      <c r="D359" s="79"/>
      <c r="E359" s="90"/>
      <c r="F359" s="76" t="s">
        <v>6119</v>
      </c>
      <c r="G359" s="91"/>
      <c r="H359" s="77"/>
      <c r="I359" s="82"/>
      <c r="J359" s="92"/>
      <c r="K359" s="77" t="s">
        <v>6991</v>
      </c>
      <c r="L359" s="93"/>
      <c r="M359" s="87"/>
      <c r="N359" s="87"/>
      <c r="O359" s="88"/>
      <c r="P359" s="89"/>
      <c r="Q359" s="89"/>
      <c r="R359" s="75"/>
      <c r="S359" s="75"/>
      <c r="T359" s="75"/>
      <c r="U359" s="75"/>
      <c r="V359" s="52"/>
      <c r="W359" s="52"/>
      <c r="X359" s="52"/>
      <c r="Y359" s="52"/>
      <c r="Z359" s="51"/>
      <c r="AA359" s="83"/>
      <c r="AB359" s="83"/>
      <c r="AC359" s="84"/>
      <c r="AD359" s="68" t="s">
        <v>4331</v>
      </c>
      <c r="AE359" s="68">
        <v>40</v>
      </c>
      <c r="AF359" s="68">
        <v>19</v>
      </c>
      <c r="AG359" s="68">
        <v>6050</v>
      </c>
      <c r="AH359" s="68">
        <v>0</v>
      </c>
      <c r="AI359" s="68"/>
      <c r="AJ359" s="68"/>
      <c r="AK359" s="68"/>
      <c r="AL359" s="68"/>
      <c r="AM359" s="68"/>
      <c r="AN359" s="70">
        <v>42373.826192129629</v>
      </c>
      <c r="AO359" s="68"/>
      <c r="AP359" s="68" t="b">
        <v>1</v>
      </c>
      <c r="AQ359" s="68" t="b">
        <v>0</v>
      </c>
      <c r="AR359" s="68" t="b">
        <v>0</v>
      </c>
      <c r="AS359" s="68" t="s">
        <v>5641</v>
      </c>
      <c r="AT359" s="68">
        <v>4</v>
      </c>
      <c r="AU359" s="68"/>
      <c r="AV359" s="68" t="b">
        <v>0</v>
      </c>
      <c r="AW359" s="68" t="s">
        <v>876</v>
      </c>
      <c r="AX359" s="72" t="s">
        <v>6552</v>
      </c>
      <c r="AY359" s="68" t="s">
        <v>66</v>
      </c>
    </row>
    <row r="360" spans="1:51" x14ac:dyDescent="0.25">
      <c r="A360" s="66" t="s">
        <v>1258</v>
      </c>
      <c r="B360" s="78"/>
      <c r="C360" s="78"/>
      <c r="D360" s="79"/>
      <c r="E360" s="90"/>
      <c r="F360" s="76" t="s">
        <v>6120</v>
      </c>
      <c r="G360" s="91"/>
      <c r="H360" s="77"/>
      <c r="I360" s="82"/>
      <c r="J360" s="92"/>
      <c r="K360" s="77" t="s">
        <v>6992</v>
      </c>
      <c r="L360" s="93"/>
      <c r="M360" s="87"/>
      <c r="N360" s="87"/>
      <c r="O360" s="88"/>
      <c r="P360" s="89"/>
      <c r="Q360" s="89"/>
      <c r="R360" s="75"/>
      <c r="S360" s="75"/>
      <c r="T360" s="75"/>
      <c r="U360" s="75"/>
      <c r="V360" s="52"/>
      <c r="W360" s="52"/>
      <c r="X360" s="52"/>
      <c r="Y360" s="52"/>
      <c r="Z360" s="51"/>
      <c r="AA360" s="83"/>
      <c r="AB360" s="83"/>
      <c r="AC360" s="84"/>
      <c r="AD360" s="68" t="s">
        <v>4332</v>
      </c>
      <c r="AE360" s="68">
        <v>1217</v>
      </c>
      <c r="AF360" s="68">
        <v>675</v>
      </c>
      <c r="AG360" s="68">
        <v>40143</v>
      </c>
      <c r="AH360" s="68">
        <v>2915</v>
      </c>
      <c r="AI360" s="68">
        <v>-21600</v>
      </c>
      <c r="AJ360" s="68" t="s">
        <v>4713</v>
      </c>
      <c r="AK360" s="68" t="s">
        <v>4989</v>
      </c>
      <c r="AL360" s="72" t="s">
        <v>5223</v>
      </c>
      <c r="AM360" s="68" t="s">
        <v>732</v>
      </c>
      <c r="AN360" s="70">
        <v>40381.94971064815</v>
      </c>
      <c r="AO360" s="72" t="s">
        <v>5547</v>
      </c>
      <c r="AP360" s="68" t="b">
        <v>0</v>
      </c>
      <c r="AQ360" s="68" t="b">
        <v>0</v>
      </c>
      <c r="AR360" s="68" t="b">
        <v>1</v>
      </c>
      <c r="AS360" s="68" t="s">
        <v>779</v>
      </c>
      <c r="AT360" s="68">
        <v>15</v>
      </c>
      <c r="AU360" s="72" t="s">
        <v>5756</v>
      </c>
      <c r="AV360" s="68" t="b">
        <v>0</v>
      </c>
      <c r="AW360" s="68" t="s">
        <v>876</v>
      </c>
      <c r="AX360" s="72" t="s">
        <v>6553</v>
      </c>
      <c r="AY360" s="68" t="s">
        <v>66</v>
      </c>
    </row>
    <row r="361" spans="1:51" x14ac:dyDescent="0.25">
      <c r="A361" s="66" t="s">
        <v>1259</v>
      </c>
      <c r="B361" s="78"/>
      <c r="C361" s="78"/>
      <c r="D361" s="79"/>
      <c r="E361" s="90"/>
      <c r="F361" s="76" t="s">
        <v>6121</v>
      </c>
      <c r="G361" s="91"/>
      <c r="H361" s="77"/>
      <c r="I361" s="82"/>
      <c r="J361" s="92"/>
      <c r="K361" s="77" t="s">
        <v>6993</v>
      </c>
      <c r="L361" s="93"/>
      <c r="M361" s="87"/>
      <c r="N361" s="87"/>
      <c r="O361" s="88"/>
      <c r="P361" s="89"/>
      <c r="Q361" s="89"/>
      <c r="R361" s="75"/>
      <c r="S361" s="75"/>
      <c r="T361" s="75"/>
      <c r="U361" s="75"/>
      <c r="V361" s="52"/>
      <c r="W361" s="52"/>
      <c r="X361" s="52"/>
      <c r="Y361" s="52"/>
      <c r="Z361" s="51"/>
      <c r="AA361" s="83"/>
      <c r="AB361" s="83"/>
      <c r="AC361" s="84"/>
      <c r="AD361" s="68" t="s">
        <v>4333</v>
      </c>
      <c r="AE361" s="68">
        <v>705</v>
      </c>
      <c r="AF361" s="68">
        <v>482</v>
      </c>
      <c r="AG361" s="68">
        <v>3374</v>
      </c>
      <c r="AH361" s="68">
        <v>553</v>
      </c>
      <c r="AI361" s="68"/>
      <c r="AJ361" s="68" t="s">
        <v>4714</v>
      </c>
      <c r="AK361" s="68"/>
      <c r="AL361" s="68"/>
      <c r="AM361" s="68"/>
      <c r="AN361" s="70">
        <v>41608.180636574078</v>
      </c>
      <c r="AO361" s="72" t="s">
        <v>5548</v>
      </c>
      <c r="AP361" s="68" t="b">
        <v>1</v>
      </c>
      <c r="AQ361" s="68" t="b">
        <v>0</v>
      </c>
      <c r="AR361" s="68" t="b">
        <v>1</v>
      </c>
      <c r="AS361" s="68" t="s">
        <v>779</v>
      </c>
      <c r="AT361" s="68">
        <v>0</v>
      </c>
      <c r="AU361" s="72" t="s">
        <v>784</v>
      </c>
      <c r="AV361" s="68" t="b">
        <v>0</v>
      </c>
      <c r="AW361" s="68" t="s">
        <v>876</v>
      </c>
      <c r="AX361" s="72" t="s">
        <v>6554</v>
      </c>
      <c r="AY361" s="68" t="s">
        <v>66</v>
      </c>
    </row>
    <row r="362" spans="1:51" x14ac:dyDescent="0.25">
      <c r="A362" s="66" t="s">
        <v>1394</v>
      </c>
      <c r="B362" s="78"/>
      <c r="C362" s="78"/>
      <c r="D362" s="79"/>
      <c r="E362" s="90"/>
      <c r="F362" s="76" t="s">
        <v>6122</v>
      </c>
      <c r="G362" s="91"/>
      <c r="H362" s="77"/>
      <c r="I362" s="82"/>
      <c r="J362" s="92"/>
      <c r="K362" s="77" t="s">
        <v>6994</v>
      </c>
      <c r="L362" s="93"/>
      <c r="M362" s="87"/>
      <c r="N362" s="87"/>
      <c r="O362" s="88"/>
      <c r="P362" s="89"/>
      <c r="Q362" s="89"/>
      <c r="R362" s="75"/>
      <c r="S362" s="75"/>
      <c r="T362" s="75"/>
      <c r="U362" s="75"/>
      <c r="V362" s="52"/>
      <c r="W362" s="52"/>
      <c r="X362" s="52"/>
      <c r="Y362" s="52"/>
      <c r="Z362" s="51"/>
      <c r="AA362" s="83"/>
      <c r="AB362" s="83"/>
      <c r="AC362" s="84"/>
      <c r="AD362" s="68" t="s">
        <v>4334</v>
      </c>
      <c r="AE362" s="68">
        <v>767</v>
      </c>
      <c r="AF362" s="68">
        <v>652</v>
      </c>
      <c r="AG362" s="68">
        <v>24928</v>
      </c>
      <c r="AH362" s="68">
        <v>4092</v>
      </c>
      <c r="AI362" s="68"/>
      <c r="AJ362" s="68" t="s">
        <v>4715</v>
      </c>
      <c r="AK362" s="68">
        <v>96</v>
      </c>
      <c r="AL362" s="68"/>
      <c r="AM362" s="68"/>
      <c r="AN362" s="70">
        <v>41129.086956018517</v>
      </c>
      <c r="AO362" s="72" t="s">
        <v>5549</v>
      </c>
      <c r="AP362" s="68" t="b">
        <v>1</v>
      </c>
      <c r="AQ362" s="68" t="b">
        <v>0</v>
      </c>
      <c r="AR362" s="68" t="b">
        <v>1</v>
      </c>
      <c r="AS362" s="68" t="s">
        <v>779</v>
      </c>
      <c r="AT362" s="68">
        <v>0</v>
      </c>
      <c r="AU362" s="72" t="s">
        <v>784</v>
      </c>
      <c r="AV362" s="68" t="b">
        <v>0</v>
      </c>
      <c r="AW362" s="68" t="s">
        <v>876</v>
      </c>
      <c r="AX362" s="72" t="s">
        <v>6555</v>
      </c>
      <c r="AY362" s="68" t="s">
        <v>65</v>
      </c>
    </row>
    <row r="363" spans="1:51" x14ac:dyDescent="0.25">
      <c r="A363" s="66" t="s">
        <v>1260</v>
      </c>
      <c r="B363" s="78"/>
      <c r="C363" s="78"/>
      <c r="D363" s="79"/>
      <c r="E363" s="90"/>
      <c r="F363" s="76" t="s">
        <v>6123</v>
      </c>
      <c r="G363" s="91"/>
      <c r="H363" s="77"/>
      <c r="I363" s="82"/>
      <c r="J363" s="92"/>
      <c r="K363" s="77" t="s">
        <v>6995</v>
      </c>
      <c r="L363" s="93"/>
      <c r="M363" s="87"/>
      <c r="N363" s="87"/>
      <c r="O363" s="88"/>
      <c r="P363" s="89"/>
      <c r="Q363" s="89"/>
      <c r="R363" s="75"/>
      <c r="S363" s="75"/>
      <c r="T363" s="75"/>
      <c r="U363" s="75"/>
      <c r="V363" s="52"/>
      <c r="W363" s="52"/>
      <c r="X363" s="52"/>
      <c r="Y363" s="52"/>
      <c r="Z363" s="51"/>
      <c r="AA363" s="83"/>
      <c r="AB363" s="83"/>
      <c r="AC363" s="84"/>
      <c r="AD363" s="68" t="s">
        <v>4335</v>
      </c>
      <c r="AE363" s="68">
        <v>906</v>
      </c>
      <c r="AF363" s="68">
        <v>561</v>
      </c>
      <c r="AG363" s="68">
        <v>5384</v>
      </c>
      <c r="AH363" s="68">
        <v>5991</v>
      </c>
      <c r="AI363" s="68"/>
      <c r="AJ363" s="68" t="s">
        <v>4716</v>
      </c>
      <c r="AK363" s="68"/>
      <c r="AL363" s="68"/>
      <c r="AM363" s="68"/>
      <c r="AN363" s="70">
        <v>41104.924456018518</v>
      </c>
      <c r="AO363" s="72" t="s">
        <v>5550</v>
      </c>
      <c r="AP363" s="68" t="b">
        <v>1</v>
      </c>
      <c r="AQ363" s="68" t="b">
        <v>0</v>
      </c>
      <c r="AR363" s="68" t="b">
        <v>1</v>
      </c>
      <c r="AS363" s="68" t="s">
        <v>779</v>
      </c>
      <c r="AT363" s="68">
        <v>0</v>
      </c>
      <c r="AU363" s="72" t="s">
        <v>784</v>
      </c>
      <c r="AV363" s="68" t="b">
        <v>0</v>
      </c>
      <c r="AW363" s="68" t="s">
        <v>876</v>
      </c>
      <c r="AX363" s="72" t="s">
        <v>6556</v>
      </c>
      <c r="AY363" s="68" t="s">
        <v>66</v>
      </c>
    </row>
    <row r="364" spans="1:51" x14ac:dyDescent="0.25">
      <c r="A364" s="66" t="s">
        <v>1261</v>
      </c>
      <c r="B364" s="78"/>
      <c r="C364" s="78"/>
      <c r="D364" s="79"/>
      <c r="E364" s="90"/>
      <c r="F364" s="76" t="s">
        <v>6124</v>
      </c>
      <c r="G364" s="91"/>
      <c r="H364" s="77"/>
      <c r="I364" s="82"/>
      <c r="J364" s="92"/>
      <c r="K364" s="77" t="s">
        <v>6996</v>
      </c>
      <c r="L364" s="93"/>
      <c r="M364" s="87"/>
      <c r="N364" s="87"/>
      <c r="O364" s="88"/>
      <c r="P364" s="89"/>
      <c r="Q364" s="89"/>
      <c r="R364" s="75"/>
      <c r="S364" s="75"/>
      <c r="T364" s="75"/>
      <c r="U364" s="75"/>
      <c r="V364" s="52"/>
      <c r="W364" s="52"/>
      <c r="X364" s="52"/>
      <c r="Y364" s="52"/>
      <c r="Z364" s="51"/>
      <c r="AA364" s="83"/>
      <c r="AB364" s="83"/>
      <c r="AC364" s="84"/>
      <c r="AD364" s="68" t="s">
        <v>4336</v>
      </c>
      <c r="AE364" s="68">
        <v>1949</v>
      </c>
      <c r="AF364" s="68">
        <v>1634</v>
      </c>
      <c r="AG364" s="68">
        <v>37577</v>
      </c>
      <c r="AH364" s="68">
        <v>2</v>
      </c>
      <c r="AI364" s="68">
        <v>-28800</v>
      </c>
      <c r="AJ364" s="68" t="s">
        <v>4717</v>
      </c>
      <c r="AK364" s="68" t="s">
        <v>4990</v>
      </c>
      <c r="AL364" s="72" t="s">
        <v>5224</v>
      </c>
      <c r="AM364" s="68" t="s">
        <v>731</v>
      </c>
      <c r="AN364" s="70">
        <v>40631.04587962963</v>
      </c>
      <c r="AO364" s="68"/>
      <c r="AP364" s="68" t="b">
        <v>1</v>
      </c>
      <c r="AQ364" s="68" t="b">
        <v>0</v>
      </c>
      <c r="AR364" s="68" t="b">
        <v>0</v>
      </c>
      <c r="AS364" s="68" t="s">
        <v>779</v>
      </c>
      <c r="AT364" s="68">
        <v>27</v>
      </c>
      <c r="AU364" s="72" t="s">
        <v>784</v>
      </c>
      <c r="AV364" s="68" t="b">
        <v>0</v>
      </c>
      <c r="AW364" s="68" t="s">
        <v>876</v>
      </c>
      <c r="AX364" s="72" t="s">
        <v>6557</v>
      </c>
      <c r="AY364" s="68" t="s">
        <v>66</v>
      </c>
    </row>
    <row r="365" spans="1:51" x14ac:dyDescent="0.25">
      <c r="A365" s="66" t="s">
        <v>1262</v>
      </c>
      <c r="B365" s="78"/>
      <c r="C365" s="78"/>
      <c r="D365" s="79"/>
      <c r="E365" s="90"/>
      <c r="F365" s="76" t="s">
        <v>6125</v>
      </c>
      <c r="G365" s="91"/>
      <c r="H365" s="77"/>
      <c r="I365" s="82"/>
      <c r="J365" s="92"/>
      <c r="K365" s="77" t="s">
        <v>6997</v>
      </c>
      <c r="L365" s="93"/>
      <c r="M365" s="87"/>
      <c r="N365" s="87"/>
      <c r="O365" s="88"/>
      <c r="P365" s="89"/>
      <c r="Q365" s="89"/>
      <c r="R365" s="75"/>
      <c r="S365" s="75"/>
      <c r="T365" s="75"/>
      <c r="U365" s="75"/>
      <c r="V365" s="52"/>
      <c r="W365" s="52"/>
      <c r="X365" s="52"/>
      <c r="Y365" s="52"/>
      <c r="Z365" s="51"/>
      <c r="AA365" s="83"/>
      <c r="AB365" s="83"/>
      <c r="AC365" s="84"/>
      <c r="AD365" s="68" t="s">
        <v>4337</v>
      </c>
      <c r="AE365" s="68">
        <v>2260</v>
      </c>
      <c r="AF365" s="68">
        <v>4711</v>
      </c>
      <c r="AG365" s="68">
        <v>28491</v>
      </c>
      <c r="AH365" s="68">
        <v>24055</v>
      </c>
      <c r="AI365" s="68">
        <v>-21600</v>
      </c>
      <c r="AJ365" s="68" t="s">
        <v>4718</v>
      </c>
      <c r="AK365" s="68" t="s">
        <v>4991</v>
      </c>
      <c r="AL365" s="72" t="s">
        <v>5225</v>
      </c>
      <c r="AM365" s="68" t="s">
        <v>732</v>
      </c>
      <c r="AN365" s="70">
        <v>41113.069247685184</v>
      </c>
      <c r="AO365" s="72" t="s">
        <v>5551</v>
      </c>
      <c r="AP365" s="68" t="b">
        <v>0</v>
      </c>
      <c r="AQ365" s="68" t="b">
        <v>0</v>
      </c>
      <c r="AR365" s="68" t="b">
        <v>0</v>
      </c>
      <c r="AS365" s="68" t="s">
        <v>779</v>
      </c>
      <c r="AT365" s="68">
        <v>247</v>
      </c>
      <c r="AU365" s="72" t="s">
        <v>5757</v>
      </c>
      <c r="AV365" s="68" t="b">
        <v>0</v>
      </c>
      <c r="AW365" s="68" t="s">
        <v>876</v>
      </c>
      <c r="AX365" s="72" t="s">
        <v>6558</v>
      </c>
      <c r="AY365" s="68" t="s">
        <v>66</v>
      </c>
    </row>
    <row r="366" spans="1:51" x14ac:dyDescent="0.25">
      <c r="A366" s="66" t="s">
        <v>1395</v>
      </c>
      <c r="B366" s="78"/>
      <c r="C366" s="78"/>
      <c r="D366" s="79"/>
      <c r="E366" s="90"/>
      <c r="F366" s="76" t="s">
        <v>6126</v>
      </c>
      <c r="G366" s="91"/>
      <c r="H366" s="77"/>
      <c r="I366" s="82"/>
      <c r="J366" s="92"/>
      <c r="K366" s="77" t="s">
        <v>6998</v>
      </c>
      <c r="L366" s="93"/>
      <c r="M366" s="87"/>
      <c r="N366" s="87"/>
      <c r="O366" s="88"/>
      <c r="P366" s="89"/>
      <c r="Q366" s="89"/>
      <c r="R366" s="75"/>
      <c r="S366" s="75"/>
      <c r="T366" s="75"/>
      <c r="U366" s="75"/>
      <c r="V366" s="52"/>
      <c r="W366" s="52"/>
      <c r="X366" s="52"/>
      <c r="Y366" s="52"/>
      <c r="Z366" s="51"/>
      <c r="AA366" s="83"/>
      <c r="AB366" s="83"/>
      <c r="AC366" s="84"/>
      <c r="AD366" s="68" t="s">
        <v>4338</v>
      </c>
      <c r="AE366" s="68">
        <v>1227</v>
      </c>
      <c r="AF366" s="68">
        <v>1583</v>
      </c>
      <c r="AG366" s="68">
        <v>20261</v>
      </c>
      <c r="AH366" s="68">
        <v>34047</v>
      </c>
      <c r="AI366" s="68">
        <v>-18000</v>
      </c>
      <c r="AJ366" s="68" t="s">
        <v>4719</v>
      </c>
      <c r="AK366" s="68" t="s">
        <v>4833</v>
      </c>
      <c r="AL366" s="72" t="s">
        <v>5226</v>
      </c>
      <c r="AM366" s="68" t="s">
        <v>733</v>
      </c>
      <c r="AN366" s="70">
        <v>40645.887835648151</v>
      </c>
      <c r="AO366" s="72" t="s">
        <v>5552</v>
      </c>
      <c r="AP366" s="68" t="b">
        <v>0</v>
      </c>
      <c r="AQ366" s="68" t="b">
        <v>0</v>
      </c>
      <c r="AR366" s="68" t="b">
        <v>0</v>
      </c>
      <c r="AS366" s="68" t="s">
        <v>779</v>
      </c>
      <c r="AT366" s="68">
        <v>42</v>
      </c>
      <c r="AU366" s="72" t="s">
        <v>5758</v>
      </c>
      <c r="AV366" s="68" t="b">
        <v>0</v>
      </c>
      <c r="AW366" s="68" t="s">
        <v>876</v>
      </c>
      <c r="AX366" s="72" t="s">
        <v>6559</v>
      </c>
      <c r="AY366" s="68" t="s">
        <v>65</v>
      </c>
    </row>
    <row r="367" spans="1:51" x14ac:dyDescent="0.25">
      <c r="A367" s="66" t="s">
        <v>1263</v>
      </c>
      <c r="B367" s="78"/>
      <c r="C367" s="78"/>
      <c r="D367" s="79"/>
      <c r="E367" s="90"/>
      <c r="F367" s="76" t="s">
        <v>6127</v>
      </c>
      <c r="G367" s="91"/>
      <c r="H367" s="77"/>
      <c r="I367" s="82"/>
      <c r="J367" s="92"/>
      <c r="K367" s="77" t="s">
        <v>6999</v>
      </c>
      <c r="L367" s="93"/>
      <c r="M367" s="87"/>
      <c r="N367" s="87"/>
      <c r="O367" s="88"/>
      <c r="P367" s="89"/>
      <c r="Q367" s="89"/>
      <c r="R367" s="75"/>
      <c r="S367" s="75"/>
      <c r="T367" s="75"/>
      <c r="U367" s="75"/>
      <c r="V367" s="52"/>
      <c r="W367" s="52"/>
      <c r="X367" s="52"/>
      <c r="Y367" s="52"/>
      <c r="Z367" s="51"/>
      <c r="AA367" s="83"/>
      <c r="AB367" s="83"/>
      <c r="AC367" s="84"/>
      <c r="AD367" s="68" t="s">
        <v>4339</v>
      </c>
      <c r="AE367" s="68">
        <v>872</v>
      </c>
      <c r="AF367" s="68">
        <v>1277</v>
      </c>
      <c r="AG367" s="68">
        <v>57140</v>
      </c>
      <c r="AH367" s="68">
        <v>28416</v>
      </c>
      <c r="AI367" s="68"/>
      <c r="AJ367" s="68" t="s">
        <v>4720</v>
      </c>
      <c r="AK367" s="68"/>
      <c r="AL367" s="68"/>
      <c r="AM367" s="68"/>
      <c r="AN367" s="70">
        <v>40862.550474537034</v>
      </c>
      <c r="AO367" s="72" t="s">
        <v>5553</v>
      </c>
      <c r="AP367" s="68" t="b">
        <v>1</v>
      </c>
      <c r="AQ367" s="68" t="b">
        <v>0</v>
      </c>
      <c r="AR367" s="68" t="b">
        <v>1</v>
      </c>
      <c r="AS367" s="68" t="s">
        <v>779</v>
      </c>
      <c r="AT367" s="68">
        <v>1</v>
      </c>
      <c r="AU367" s="72" t="s">
        <v>784</v>
      </c>
      <c r="AV367" s="68" t="b">
        <v>0</v>
      </c>
      <c r="AW367" s="68" t="s">
        <v>876</v>
      </c>
      <c r="AX367" s="72" t="s">
        <v>6560</v>
      </c>
      <c r="AY367" s="68" t="s">
        <v>66</v>
      </c>
    </row>
    <row r="368" spans="1:51" x14ac:dyDescent="0.25">
      <c r="A368" s="66" t="s">
        <v>1264</v>
      </c>
      <c r="B368" s="78"/>
      <c r="C368" s="78"/>
      <c r="D368" s="79"/>
      <c r="E368" s="90"/>
      <c r="F368" s="76" t="s">
        <v>6128</v>
      </c>
      <c r="G368" s="91"/>
      <c r="H368" s="77"/>
      <c r="I368" s="82"/>
      <c r="J368" s="92"/>
      <c r="K368" s="77" t="s">
        <v>7000</v>
      </c>
      <c r="L368" s="93"/>
      <c r="M368" s="87"/>
      <c r="N368" s="87"/>
      <c r="O368" s="88"/>
      <c r="P368" s="89"/>
      <c r="Q368" s="89"/>
      <c r="R368" s="75"/>
      <c r="S368" s="75"/>
      <c r="T368" s="75"/>
      <c r="U368" s="75"/>
      <c r="V368" s="52"/>
      <c r="W368" s="52"/>
      <c r="X368" s="52"/>
      <c r="Y368" s="52"/>
      <c r="Z368" s="51"/>
      <c r="AA368" s="83"/>
      <c r="AB368" s="83"/>
      <c r="AC368" s="84"/>
      <c r="AD368" s="68" t="s">
        <v>4340</v>
      </c>
      <c r="AE368" s="68">
        <v>71</v>
      </c>
      <c r="AF368" s="68">
        <v>183</v>
      </c>
      <c r="AG368" s="68">
        <v>139</v>
      </c>
      <c r="AH368" s="68">
        <v>216</v>
      </c>
      <c r="AI368" s="68"/>
      <c r="AJ368" s="68" t="s">
        <v>4721</v>
      </c>
      <c r="AK368" s="68" t="s">
        <v>4992</v>
      </c>
      <c r="AL368" s="72" t="s">
        <v>5227</v>
      </c>
      <c r="AM368" s="68"/>
      <c r="AN368" s="70">
        <v>42349.922129629631</v>
      </c>
      <c r="AO368" s="68"/>
      <c r="AP368" s="68" t="b">
        <v>1</v>
      </c>
      <c r="AQ368" s="68" t="b">
        <v>0</v>
      </c>
      <c r="AR368" s="68" t="b">
        <v>0</v>
      </c>
      <c r="AS368" s="68" t="s">
        <v>779</v>
      </c>
      <c r="AT368" s="68">
        <v>3</v>
      </c>
      <c r="AU368" s="68"/>
      <c r="AV368" s="68" t="b">
        <v>0</v>
      </c>
      <c r="AW368" s="68" t="s">
        <v>876</v>
      </c>
      <c r="AX368" s="72" t="s">
        <v>6561</v>
      </c>
      <c r="AY368" s="68" t="s">
        <v>66</v>
      </c>
    </row>
    <row r="369" spans="1:51" x14ac:dyDescent="0.25">
      <c r="A369" s="66" t="s">
        <v>1265</v>
      </c>
      <c r="B369" s="78"/>
      <c r="C369" s="78"/>
      <c r="D369" s="79"/>
      <c r="E369" s="90"/>
      <c r="F369" s="76" t="s">
        <v>6129</v>
      </c>
      <c r="G369" s="91"/>
      <c r="H369" s="77"/>
      <c r="I369" s="82"/>
      <c r="J369" s="92"/>
      <c r="K369" s="77" t="s">
        <v>7001</v>
      </c>
      <c r="L369" s="93"/>
      <c r="M369" s="87"/>
      <c r="N369" s="87"/>
      <c r="O369" s="88"/>
      <c r="P369" s="89"/>
      <c r="Q369" s="89"/>
      <c r="R369" s="75"/>
      <c r="S369" s="75"/>
      <c r="T369" s="75"/>
      <c r="U369" s="75"/>
      <c r="V369" s="52"/>
      <c r="W369" s="52"/>
      <c r="X369" s="52"/>
      <c r="Y369" s="52"/>
      <c r="Z369" s="51"/>
      <c r="AA369" s="83"/>
      <c r="AB369" s="83"/>
      <c r="AC369" s="84"/>
      <c r="AD369" s="68" t="s">
        <v>4341</v>
      </c>
      <c r="AE369" s="68">
        <v>333</v>
      </c>
      <c r="AF369" s="68">
        <v>648</v>
      </c>
      <c r="AG369" s="68">
        <v>25413</v>
      </c>
      <c r="AH369" s="68">
        <v>993</v>
      </c>
      <c r="AI369" s="68">
        <v>-21600</v>
      </c>
      <c r="AJ369" s="68" t="s">
        <v>4722</v>
      </c>
      <c r="AK369" s="68" t="s">
        <v>4993</v>
      </c>
      <c r="AL369" s="72" t="s">
        <v>5228</v>
      </c>
      <c r="AM369" s="68" t="s">
        <v>732</v>
      </c>
      <c r="AN369" s="70">
        <v>40633.280266203707</v>
      </c>
      <c r="AO369" s="72" t="s">
        <v>5554</v>
      </c>
      <c r="AP369" s="68" t="b">
        <v>0</v>
      </c>
      <c r="AQ369" s="68" t="b">
        <v>0</v>
      </c>
      <c r="AR369" s="68" t="b">
        <v>1</v>
      </c>
      <c r="AS369" s="68" t="s">
        <v>779</v>
      </c>
      <c r="AT369" s="68">
        <v>3</v>
      </c>
      <c r="AU369" s="72" t="s">
        <v>798</v>
      </c>
      <c r="AV369" s="68" t="b">
        <v>0</v>
      </c>
      <c r="AW369" s="68" t="s">
        <v>876</v>
      </c>
      <c r="AX369" s="72" t="s">
        <v>6562</v>
      </c>
      <c r="AY369" s="68" t="s">
        <v>66</v>
      </c>
    </row>
    <row r="370" spans="1:51" x14ac:dyDescent="0.25">
      <c r="A370" s="66" t="s">
        <v>1266</v>
      </c>
      <c r="B370" s="78"/>
      <c r="C370" s="78"/>
      <c r="D370" s="79"/>
      <c r="E370" s="90"/>
      <c r="F370" s="76" t="s">
        <v>6130</v>
      </c>
      <c r="G370" s="91"/>
      <c r="H370" s="77"/>
      <c r="I370" s="82"/>
      <c r="J370" s="92"/>
      <c r="K370" s="77" t="s">
        <v>7002</v>
      </c>
      <c r="L370" s="93"/>
      <c r="M370" s="87"/>
      <c r="N370" s="87"/>
      <c r="O370" s="88"/>
      <c r="P370" s="89"/>
      <c r="Q370" s="89"/>
      <c r="R370" s="75"/>
      <c r="S370" s="75"/>
      <c r="T370" s="75"/>
      <c r="U370" s="75"/>
      <c r="V370" s="52"/>
      <c r="W370" s="52"/>
      <c r="X370" s="52"/>
      <c r="Y370" s="52"/>
      <c r="Z370" s="51"/>
      <c r="AA370" s="83"/>
      <c r="AB370" s="83"/>
      <c r="AC370" s="84"/>
      <c r="AD370" s="68" t="s">
        <v>4342</v>
      </c>
      <c r="AE370" s="68">
        <v>975</v>
      </c>
      <c r="AF370" s="68">
        <v>186</v>
      </c>
      <c r="AG370" s="68">
        <v>31788</v>
      </c>
      <c r="AH370" s="68">
        <v>1</v>
      </c>
      <c r="AI370" s="68">
        <v>-28800</v>
      </c>
      <c r="AJ370" s="68" t="s">
        <v>4723</v>
      </c>
      <c r="AK370" s="68" t="s">
        <v>4823</v>
      </c>
      <c r="AL370" s="72" t="s">
        <v>5229</v>
      </c>
      <c r="AM370" s="68" t="s">
        <v>731</v>
      </c>
      <c r="AN370" s="70">
        <v>42180.387858796297</v>
      </c>
      <c r="AO370" s="72" t="s">
        <v>5555</v>
      </c>
      <c r="AP370" s="68" t="b">
        <v>0</v>
      </c>
      <c r="AQ370" s="68" t="b">
        <v>0</v>
      </c>
      <c r="AR370" s="68" t="b">
        <v>0</v>
      </c>
      <c r="AS370" s="68" t="s">
        <v>779</v>
      </c>
      <c r="AT370" s="68">
        <v>8</v>
      </c>
      <c r="AU370" s="72" t="s">
        <v>784</v>
      </c>
      <c r="AV370" s="68" t="b">
        <v>0</v>
      </c>
      <c r="AW370" s="68" t="s">
        <v>876</v>
      </c>
      <c r="AX370" s="72" t="s">
        <v>6563</v>
      </c>
      <c r="AY370" s="68" t="s">
        <v>66</v>
      </c>
    </row>
    <row r="371" spans="1:51" x14ac:dyDescent="0.25">
      <c r="A371" s="66" t="s">
        <v>1267</v>
      </c>
      <c r="B371" s="78"/>
      <c r="C371" s="78"/>
      <c r="D371" s="79"/>
      <c r="E371" s="90"/>
      <c r="F371" s="76" t="s">
        <v>6131</v>
      </c>
      <c r="G371" s="91"/>
      <c r="H371" s="77"/>
      <c r="I371" s="82"/>
      <c r="J371" s="92"/>
      <c r="K371" s="77" t="s">
        <v>7003</v>
      </c>
      <c r="L371" s="93"/>
      <c r="M371" s="87"/>
      <c r="N371" s="87"/>
      <c r="O371" s="88"/>
      <c r="P371" s="89"/>
      <c r="Q371" s="89"/>
      <c r="R371" s="75"/>
      <c r="S371" s="75"/>
      <c r="T371" s="75"/>
      <c r="U371" s="75"/>
      <c r="V371" s="52"/>
      <c r="W371" s="52"/>
      <c r="X371" s="52"/>
      <c r="Y371" s="52"/>
      <c r="Z371" s="51"/>
      <c r="AA371" s="83"/>
      <c r="AB371" s="83"/>
      <c r="AC371" s="84"/>
      <c r="AD371" s="68" t="s">
        <v>4343</v>
      </c>
      <c r="AE371" s="68">
        <v>665</v>
      </c>
      <c r="AF371" s="68">
        <v>663</v>
      </c>
      <c r="AG371" s="68">
        <v>3638</v>
      </c>
      <c r="AH371" s="68">
        <v>739</v>
      </c>
      <c r="AI371" s="68"/>
      <c r="AJ371" s="68" t="s">
        <v>4724</v>
      </c>
      <c r="AK371" s="68"/>
      <c r="AL371" s="72" t="s">
        <v>5230</v>
      </c>
      <c r="AM371" s="68"/>
      <c r="AN371" s="70">
        <v>42002.616747685184</v>
      </c>
      <c r="AO371" s="72" t="s">
        <v>5556</v>
      </c>
      <c r="AP371" s="68" t="b">
        <v>1</v>
      </c>
      <c r="AQ371" s="68" t="b">
        <v>0</v>
      </c>
      <c r="AR371" s="68" t="b">
        <v>1</v>
      </c>
      <c r="AS371" s="68" t="s">
        <v>779</v>
      </c>
      <c r="AT371" s="68">
        <v>0</v>
      </c>
      <c r="AU371" s="72" t="s">
        <v>784</v>
      </c>
      <c r="AV371" s="68" t="b">
        <v>0</v>
      </c>
      <c r="AW371" s="68" t="s">
        <v>876</v>
      </c>
      <c r="AX371" s="72" t="s">
        <v>6564</v>
      </c>
      <c r="AY371" s="68" t="s">
        <v>66</v>
      </c>
    </row>
    <row r="372" spans="1:51" x14ac:dyDescent="0.25">
      <c r="A372" s="66" t="s">
        <v>1268</v>
      </c>
      <c r="B372" s="78"/>
      <c r="C372" s="78"/>
      <c r="D372" s="79"/>
      <c r="E372" s="90"/>
      <c r="F372" s="76" t="s">
        <v>6132</v>
      </c>
      <c r="G372" s="91"/>
      <c r="H372" s="77"/>
      <c r="I372" s="82"/>
      <c r="J372" s="92"/>
      <c r="K372" s="77" t="s">
        <v>7004</v>
      </c>
      <c r="L372" s="93"/>
      <c r="M372" s="87"/>
      <c r="N372" s="87"/>
      <c r="O372" s="88"/>
      <c r="P372" s="89"/>
      <c r="Q372" s="89"/>
      <c r="R372" s="75"/>
      <c r="S372" s="75"/>
      <c r="T372" s="75"/>
      <c r="U372" s="75"/>
      <c r="V372" s="52"/>
      <c r="W372" s="52"/>
      <c r="X372" s="52"/>
      <c r="Y372" s="52"/>
      <c r="Z372" s="51"/>
      <c r="AA372" s="83"/>
      <c r="AB372" s="83"/>
      <c r="AC372" s="84"/>
      <c r="AD372" s="68" t="s">
        <v>4344</v>
      </c>
      <c r="AE372" s="68">
        <v>88</v>
      </c>
      <c r="AF372" s="68">
        <v>967</v>
      </c>
      <c r="AG372" s="68">
        <v>2914</v>
      </c>
      <c r="AH372" s="68">
        <v>21</v>
      </c>
      <c r="AI372" s="68">
        <v>-21600</v>
      </c>
      <c r="AJ372" s="68" t="s">
        <v>4725</v>
      </c>
      <c r="AK372" s="68" t="s">
        <v>4994</v>
      </c>
      <c r="AL372" s="72" t="s">
        <v>5231</v>
      </c>
      <c r="AM372" s="68" t="s">
        <v>732</v>
      </c>
      <c r="AN372" s="70">
        <v>40170.227442129632</v>
      </c>
      <c r="AO372" s="72" t="s">
        <v>5557</v>
      </c>
      <c r="AP372" s="68" t="b">
        <v>0</v>
      </c>
      <c r="AQ372" s="68" t="b">
        <v>0</v>
      </c>
      <c r="AR372" s="68" t="b">
        <v>1</v>
      </c>
      <c r="AS372" s="68" t="s">
        <v>779</v>
      </c>
      <c r="AT372" s="68">
        <v>28</v>
      </c>
      <c r="AU372" s="72" t="s">
        <v>5759</v>
      </c>
      <c r="AV372" s="68" t="b">
        <v>0</v>
      </c>
      <c r="AW372" s="68" t="s">
        <v>876</v>
      </c>
      <c r="AX372" s="72" t="s">
        <v>6565</v>
      </c>
      <c r="AY372" s="68" t="s">
        <v>66</v>
      </c>
    </row>
    <row r="373" spans="1:51" x14ac:dyDescent="0.25">
      <c r="A373" s="66" t="s">
        <v>1396</v>
      </c>
      <c r="B373" s="78"/>
      <c r="C373" s="78"/>
      <c r="D373" s="79"/>
      <c r="E373" s="90"/>
      <c r="F373" s="76" t="s">
        <v>6133</v>
      </c>
      <c r="G373" s="91"/>
      <c r="H373" s="77"/>
      <c r="I373" s="82"/>
      <c r="J373" s="92"/>
      <c r="K373" s="77" t="s">
        <v>7005</v>
      </c>
      <c r="L373" s="93"/>
      <c r="M373" s="87"/>
      <c r="N373" s="87"/>
      <c r="O373" s="88"/>
      <c r="P373" s="89"/>
      <c r="Q373" s="89"/>
      <c r="R373" s="75"/>
      <c r="S373" s="75"/>
      <c r="T373" s="75"/>
      <c r="U373" s="75"/>
      <c r="V373" s="52"/>
      <c r="W373" s="52"/>
      <c r="X373" s="52"/>
      <c r="Y373" s="52"/>
      <c r="Z373" s="51"/>
      <c r="AA373" s="83"/>
      <c r="AB373" s="83"/>
      <c r="AC373" s="84"/>
      <c r="AD373" s="68" t="s">
        <v>4345</v>
      </c>
      <c r="AE373" s="68">
        <v>1119</v>
      </c>
      <c r="AF373" s="68">
        <v>1185541</v>
      </c>
      <c r="AG373" s="68">
        <v>14536</v>
      </c>
      <c r="AH373" s="68">
        <v>2374</v>
      </c>
      <c r="AI373" s="68">
        <v>-28800</v>
      </c>
      <c r="AJ373" s="68" t="s">
        <v>4726</v>
      </c>
      <c r="AK373" s="68" t="s">
        <v>4995</v>
      </c>
      <c r="AL373" s="72" t="s">
        <v>5232</v>
      </c>
      <c r="AM373" s="68" t="s">
        <v>731</v>
      </c>
      <c r="AN373" s="70">
        <v>39482.765289351853</v>
      </c>
      <c r="AO373" s="72" t="s">
        <v>5558</v>
      </c>
      <c r="AP373" s="68" t="b">
        <v>0</v>
      </c>
      <c r="AQ373" s="68" t="b">
        <v>0</v>
      </c>
      <c r="AR373" s="68" t="b">
        <v>1</v>
      </c>
      <c r="AS373" s="68" t="s">
        <v>779</v>
      </c>
      <c r="AT373" s="68">
        <v>17120</v>
      </c>
      <c r="AU373" s="72" t="s">
        <v>5760</v>
      </c>
      <c r="AV373" s="68" t="b">
        <v>1</v>
      </c>
      <c r="AW373" s="68" t="s">
        <v>876</v>
      </c>
      <c r="AX373" s="72" t="s">
        <v>6566</v>
      </c>
      <c r="AY373" s="68" t="s">
        <v>65</v>
      </c>
    </row>
    <row r="374" spans="1:51" x14ac:dyDescent="0.25">
      <c r="A374" s="66" t="s">
        <v>1308</v>
      </c>
      <c r="B374" s="78"/>
      <c r="C374" s="78"/>
      <c r="D374" s="79"/>
      <c r="E374" s="90"/>
      <c r="F374" s="76" t="s">
        <v>6134</v>
      </c>
      <c r="G374" s="91"/>
      <c r="H374" s="77"/>
      <c r="I374" s="82"/>
      <c r="J374" s="92"/>
      <c r="K374" s="77" t="s">
        <v>7006</v>
      </c>
      <c r="L374" s="93"/>
      <c r="M374" s="87"/>
      <c r="N374" s="87"/>
      <c r="O374" s="88"/>
      <c r="P374" s="89"/>
      <c r="Q374" s="89"/>
      <c r="R374" s="75"/>
      <c r="S374" s="75"/>
      <c r="T374" s="75"/>
      <c r="U374" s="75"/>
      <c r="V374" s="52"/>
      <c r="W374" s="52"/>
      <c r="X374" s="52"/>
      <c r="Y374" s="52"/>
      <c r="Z374" s="51"/>
      <c r="AA374" s="83"/>
      <c r="AB374" s="83"/>
      <c r="AC374" s="84"/>
      <c r="AD374" s="68" t="s">
        <v>4346</v>
      </c>
      <c r="AE374" s="68">
        <v>48</v>
      </c>
      <c r="AF374" s="68">
        <v>130</v>
      </c>
      <c r="AG374" s="68">
        <v>350</v>
      </c>
      <c r="AH374" s="68">
        <v>0</v>
      </c>
      <c r="AI374" s="68"/>
      <c r="AJ374" s="68" t="s">
        <v>4727</v>
      </c>
      <c r="AK374" s="68"/>
      <c r="AL374" s="72" t="s">
        <v>5233</v>
      </c>
      <c r="AM374" s="68"/>
      <c r="AN374" s="70">
        <v>41534.721145833333</v>
      </c>
      <c r="AO374" s="68"/>
      <c r="AP374" s="68" t="b">
        <v>1</v>
      </c>
      <c r="AQ374" s="68" t="b">
        <v>0</v>
      </c>
      <c r="AR374" s="68" t="b">
        <v>0</v>
      </c>
      <c r="AS374" s="68" t="s">
        <v>779</v>
      </c>
      <c r="AT374" s="68">
        <v>9</v>
      </c>
      <c r="AU374" s="72" t="s">
        <v>784</v>
      </c>
      <c r="AV374" s="68" t="b">
        <v>0</v>
      </c>
      <c r="AW374" s="68" t="s">
        <v>876</v>
      </c>
      <c r="AX374" s="72" t="s">
        <v>6567</v>
      </c>
      <c r="AY374" s="68" t="s">
        <v>66</v>
      </c>
    </row>
    <row r="375" spans="1:51" x14ac:dyDescent="0.25">
      <c r="A375" s="66" t="s">
        <v>1269</v>
      </c>
      <c r="B375" s="78"/>
      <c r="C375" s="78"/>
      <c r="D375" s="79"/>
      <c r="E375" s="90"/>
      <c r="F375" s="76" t="s">
        <v>6135</v>
      </c>
      <c r="G375" s="91"/>
      <c r="H375" s="77"/>
      <c r="I375" s="82"/>
      <c r="J375" s="92"/>
      <c r="K375" s="77" t="s">
        <v>7007</v>
      </c>
      <c r="L375" s="93"/>
      <c r="M375" s="87"/>
      <c r="N375" s="87"/>
      <c r="O375" s="88"/>
      <c r="P375" s="89"/>
      <c r="Q375" s="89"/>
      <c r="R375" s="75"/>
      <c r="S375" s="75"/>
      <c r="T375" s="75"/>
      <c r="U375" s="75"/>
      <c r="V375" s="52"/>
      <c r="W375" s="52"/>
      <c r="X375" s="52"/>
      <c r="Y375" s="52"/>
      <c r="Z375" s="51"/>
      <c r="AA375" s="83"/>
      <c r="AB375" s="83"/>
      <c r="AC375" s="84"/>
      <c r="AD375" s="68" t="s">
        <v>4347</v>
      </c>
      <c r="AE375" s="68">
        <v>26</v>
      </c>
      <c r="AF375" s="68">
        <v>5</v>
      </c>
      <c r="AG375" s="68">
        <v>18</v>
      </c>
      <c r="AH375" s="68">
        <v>6</v>
      </c>
      <c r="AI375" s="68"/>
      <c r="AJ375" s="68"/>
      <c r="AK375" s="68" t="s">
        <v>4850</v>
      </c>
      <c r="AL375" s="68"/>
      <c r="AM375" s="68"/>
      <c r="AN375" s="70">
        <v>42334.91337962963</v>
      </c>
      <c r="AO375" s="68"/>
      <c r="AP375" s="68" t="b">
        <v>1</v>
      </c>
      <c r="AQ375" s="68" t="b">
        <v>0</v>
      </c>
      <c r="AR375" s="68" t="b">
        <v>0</v>
      </c>
      <c r="AS375" s="68" t="s">
        <v>779</v>
      </c>
      <c r="AT375" s="68">
        <v>0</v>
      </c>
      <c r="AU375" s="72" t="s">
        <v>784</v>
      </c>
      <c r="AV375" s="68" t="b">
        <v>0</v>
      </c>
      <c r="AW375" s="68" t="s">
        <v>876</v>
      </c>
      <c r="AX375" s="72" t="s">
        <v>6568</v>
      </c>
      <c r="AY375" s="68" t="s">
        <v>66</v>
      </c>
    </row>
    <row r="376" spans="1:51" x14ac:dyDescent="0.25">
      <c r="A376" s="66" t="s">
        <v>1397</v>
      </c>
      <c r="B376" s="78"/>
      <c r="C376" s="78"/>
      <c r="D376" s="79"/>
      <c r="E376" s="90"/>
      <c r="F376" s="76" t="s">
        <v>6136</v>
      </c>
      <c r="G376" s="91"/>
      <c r="H376" s="77"/>
      <c r="I376" s="82"/>
      <c r="J376" s="92"/>
      <c r="K376" s="77" t="s">
        <v>7008</v>
      </c>
      <c r="L376" s="93"/>
      <c r="M376" s="87"/>
      <c r="N376" s="87"/>
      <c r="O376" s="88"/>
      <c r="P376" s="89"/>
      <c r="Q376" s="89"/>
      <c r="R376" s="75"/>
      <c r="S376" s="75"/>
      <c r="T376" s="75"/>
      <c r="U376" s="75"/>
      <c r="V376" s="52"/>
      <c r="W376" s="52"/>
      <c r="X376" s="52"/>
      <c r="Y376" s="52"/>
      <c r="Z376" s="51"/>
      <c r="AA376" s="83"/>
      <c r="AB376" s="83"/>
      <c r="AC376" s="84"/>
      <c r="AD376" s="68" t="s">
        <v>4348</v>
      </c>
      <c r="AE376" s="68">
        <v>323</v>
      </c>
      <c r="AF376" s="68">
        <v>3811</v>
      </c>
      <c r="AG376" s="68">
        <v>5365</v>
      </c>
      <c r="AH376" s="68">
        <v>1157</v>
      </c>
      <c r="AI376" s="68">
        <v>-18000</v>
      </c>
      <c r="AJ376" s="68" t="s">
        <v>4728</v>
      </c>
      <c r="AK376" s="68" t="s">
        <v>4996</v>
      </c>
      <c r="AL376" s="72" t="s">
        <v>5234</v>
      </c>
      <c r="AM376" s="68" t="s">
        <v>733</v>
      </c>
      <c r="AN376" s="70">
        <v>39794.773194444446</v>
      </c>
      <c r="AO376" s="72" t="s">
        <v>5559</v>
      </c>
      <c r="AP376" s="68" t="b">
        <v>0</v>
      </c>
      <c r="AQ376" s="68" t="b">
        <v>0</v>
      </c>
      <c r="AR376" s="68" t="b">
        <v>1</v>
      </c>
      <c r="AS376" s="68" t="s">
        <v>779</v>
      </c>
      <c r="AT376" s="68">
        <v>52</v>
      </c>
      <c r="AU376" s="72" t="s">
        <v>5761</v>
      </c>
      <c r="AV376" s="68" t="b">
        <v>0</v>
      </c>
      <c r="AW376" s="68" t="s">
        <v>876</v>
      </c>
      <c r="AX376" s="72" t="s">
        <v>6569</v>
      </c>
      <c r="AY376" s="68" t="s">
        <v>65</v>
      </c>
    </row>
    <row r="377" spans="1:51" x14ac:dyDescent="0.25">
      <c r="A377" s="66" t="s">
        <v>1270</v>
      </c>
      <c r="B377" s="78"/>
      <c r="C377" s="78"/>
      <c r="D377" s="79"/>
      <c r="E377" s="90"/>
      <c r="F377" s="76" t="s">
        <v>6137</v>
      </c>
      <c r="G377" s="91"/>
      <c r="H377" s="77"/>
      <c r="I377" s="82"/>
      <c r="J377" s="92"/>
      <c r="K377" s="77" t="s">
        <v>7009</v>
      </c>
      <c r="L377" s="93"/>
      <c r="M377" s="87"/>
      <c r="N377" s="87"/>
      <c r="O377" s="88"/>
      <c r="P377" s="89"/>
      <c r="Q377" s="89"/>
      <c r="R377" s="75"/>
      <c r="S377" s="75"/>
      <c r="T377" s="75"/>
      <c r="U377" s="75"/>
      <c r="V377" s="52"/>
      <c r="W377" s="52"/>
      <c r="X377" s="52"/>
      <c r="Y377" s="52"/>
      <c r="Z377" s="51"/>
      <c r="AA377" s="83"/>
      <c r="AB377" s="83"/>
      <c r="AC377" s="84"/>
      <c r="AD377" s="68" t="s">
        <v>4349</v>
      </c>
      <c r="AE377" s="68">
        <v>839</v>
      </c>
      <c r="AF377" s="68">
        <v>647</v>
      </c>
      <c r="AG377" s="68">
        <v>14969</v>
      </c>
      <c r="AH377" s="68">
        <v>737</v>
      </c>
      <c r="AI377" s="68">
        <v>-21600</v>
      </c>
      <c r="AJ377" s="68" t="s">
        <v>4729</v>
      </c>
      <c r="AK377" s="68"/>
      <c r="AL377" s="68"/>
      <c r="AM377" s="68" t="s">
        <v>732</v>
      </c>
      <c r="AN377" s="70">
        <v>41015.922442129631</v>
      </c>
      <c r="AO377" s="72" t="s">
        <v>5560</v>
      </c>
      <c r="AP377" s="68" t="b">
        <v>0</v>
      </c>
      <c r="AQ377" s="68" t="b">
        <v>0</v>
      </c>
      <c r="AR377" s="68" t="b">
        <v>1</v>
      </c>
      <c r="AS377" s="68" t="s">
        <v>779</v>
      </c>
      <c r="AT377" s="68">
        <v>0</v>
      </c>
      <c r="AU377" s="72" t="s">
        <v>5762</v>
      </c>
      <c r="AV377" s="68" t="b">
        <v>0</v>
      </c>
      <c r="AW377" s="68" t="s">
        <v>876</v>
      </c>
      <c r="AX377" s="72" t="s">
        <v>6570</v>
      </c>
      <c r="AY377" s="68" t="s">
        <v>66</v>
      </c>
    </row>
    <row r="378" spans="1:51" x14ac:dyDescent="0.25">
      <c r="A378" s="66" t="s">
        <v>1315</v>
      </c>
      <c r="B378" s="78"/>
      <c r="C378" s="78"/>
      <c r="D378" s="79"/>
      <c r="E378" s="90"/>
      <c r="F378" s="76" t="s">
        <v>6138</v>
      </c>
      <c r="G378" s="91"/>
      <c r="H378" s="77"/>
      <c r="I378" s="82"/>
      <c r="J378" s="92"/>
      <c r="K378" s="77" t="s">
        <v>7010</v>
      </c>
      <c r="L378" s="93"/>
      <c r="M378" s="87"/>
      <c r="N378" s="87"/>
      <c r="O378" s="88"/>
      <c r="P378" s="89"/>
      <c r="Q378" s="89"/>
      <c r="R378" s="75"/>
      <c r="S378" s="75"/>
      <c r="T378" s="75"/>
      <c r="U378" s="75"/>
      <c r="V378" s="52"/>
      <c r="W378" s="52"/>
      <c r="X378" s="52"/>
      <c r="Y378" s="52"/>
      <c r="Z378" s="51"/>
      <c r="AA378" s="83"/>
      <c r="AB378" s="83"/>
      <c r="AC378" s="84"/>
      <c r="AD378" s="68" t="s">
        <v>4350</v>
      </c>
      <c r="AE378" s="68">
        <v>133</v>
      </c>
      <c r="AF378" s="68">
        <v>161</v>
      </c>
      <c r="AG378" s="68">
        <v>4293</v>
      </c>
      <c r="AH378" s="68">
        <v>1104</v>
      </c>
      <c r="AI378" s="68"/>
      <c r="AJ378" s="68" t="s">
        <v>4730</v>
      </c>
      <c r="AK378" s="68" t="s">
        <v>4997</v>
      </c>
      <c r="AL378" s="68"/>
      <c r="AM378" s="68"/>
      <c r="AN378" s="70">
        <v>40740.258483796293</v>
      </c>
      <c r="AO378" s="72" t="s">
        <v>5561</v>
      </c>
      <c r="AP378" s="68" t="b">
        <v>1</v>
      </c>
      <c r="AQ378" s="68" t="b">
        <v>0</v>
      </c>
      <c r="AR378" s="68" t="b">
        <v>0</v>
      </c>
      <c r="AS378" s="68" t="s">
        <v>779</v>
      </c>
      <c r="AT378" s="68">
        <v>0</v>
      </c>
      <c r="AU378" s="72" t="s">
        <v>784</v>
      </c>
      <c r="AV378" s="68" t="b">
        <v>0</v>
      </c>
      <c r="AW378" s="68" t="s">
        <v>876</v>
      </c>
      <c r="AX378" s="72" t="s">
        <v>6571</v>
      </c>
      <c r="AY378" s="68" t="s">
        <v>66</v>
      </c>
    </row>
    <row r="379" spans="1:51" x14ac:dyDescent="0.25">
      <c r="A379" s="66" t="s">
        <v>1271</v>
      </c>
      <c r="B379" s="78"/>
      <c r="C379" s="78"/>
      <c r="D379" s="79"/>
      <c r="E379" s="90"/>
      <c r="F379" s="76" t="s">
        <v>6139</v>
      </c>
      <c r="G379" s="91"/>
      <c r="H379" s="77"/>
      <c r="I379" s="82"/>
      <c r="J379" s="92"/>
      <c r="K379" s="77" t="s">
        <v>7011</v>
      </c>
      <c r="L379" s="93"/>
      <c r="M379" s="87"/>
      <c r="N379" s="87"/>
      <c r="O379" s="88"/>
      <c r="P379" s="89"/>
      <c r="Q379" s="89"/>
      <c r="R379" s="75"/>
      <c r="S379" s="75"/>
      <c r="T379" s="75"/>
      <c r="U379" s="75"/>
      <c r="V379" s="52"/>
      <c r="W379" s="52"/>
      <c r="X379" s="52"/>
      <c r="Y379" s="52"/>
      <c r="Z379" s="51"/>
      <c r="AA379" s="83"/>
      <c r="AB379" s="83"/>
      <c r="AC379" s="84"/>
      <c r="AD379" s="68" t="s">
        <v>4351</v>
      </c>
      <c r="AE379" s="68">
        <v>95</v>
      </c>
      <c r="AF379" s="68">
        <v>50</v>
      </c>
      <c r="AG379" s="68">
        <v>1114</v>
      </c>
      <c r="AH379" s="68">
        <v>40</v>
      </c>
      <c r="AI379" s="68"/>
      <c r="AJ379" s="68" t="s">
        <v>4731</v>
      </c>
      <c r="AK379" s="68"/>
      <c r="AL379" s="68"/>
      <c r="AM379" s="68"/>
      <c r="AN379" s="70">
        <v>42342.936284722222</v>
      </c>
      <c r="AO379" s="72" t="s">
        <v>5562</v>
      </c>
      <c r="AP379" s="68" t="b">
        <v>1</v>
      </c>
      <c r="AQ379" s="68" t="b">
        <v>0</v>
      </c>
      <c r="AR379" s="68" t="b">
        <v>0</v>
      </c>
      <c r="AS379" s="68" t="s">
        <v>779</v>
      </c>
      <c r="AT379" s="68">
        <v>0</v>
      </c>
      <c r="AU379" s="72" t="s">
        <v>784</v>
      </c>
      <c r="AV379" s="68" t="b">
        <v>0</v>
      </c>
      <c r="AW379" s="68" t="s">
        <v>876</v>
      </c>
      <c r="AX379" s="72" t="s">
        <v>6572</v>
      </c>
      <c r="AY379" s="68" t="s">
        <v>66</v>
      </c>
    </row>
    <row r="380" spans="1:51" x14ac:dyDescent="0.25">
      <c r="A380" s="66" t="s">
        <v>1272</v>
      </c>
      <c r="B380" s="78"/>
      <c r="C380" s="78"/>
      <c r="D380" s="79"/>
      <c r="E380" s="90"/>
      <c r="F380" s="76" t="s">
        <v>6140</v>
      </c>
      <c r="G380" s="91"/>
      <c r="H380" s="77"/>
      <c r="I380" s="82"/>
      <c r="J380" s="92"/>
      <c r="K380" s="77" t="s">
        <v>7012</v>
      </c>
      <c r="L380" s="93"/>
      <c r="M380" s="87"/>
      <c r="N380" s="87"/>
      <c r="O380" s="88"/>
      <c r="P380" s="89"/>
      <c r="Q380" s="89"/>
      <c r="R380" s="75"/>
      <c r="S380" s="75"/>
      <c r="T380" s="75"/>
      <c r="U380" s="75"/>
      <c r="V380" s="52"/>
      <c r="W380" s="52"/>
      <c r="X380" s="52"/>
      <c r="Y380" s="52"/>
      <c r="Z380" s="51"/>
      <c r="AA380" s="83"/>
      <c r="AB380" s="83"/>
      <c r="AC380" s="84"/>
      <c r="AD380" s="68" t="s">
        <v>4352</v>
      </c>
      <c r="AE380" s="68">
        <v>1717</v>
      </c>
      <c r="AF380" s="68">
        <v>2295</v>
      </c>
      <c r="AG380" s="68">
        <v>151328</v>
      </c>
      <c r="AH380" s="68">
        <v>22093</v>
      </c>
      <c r="AI380" s="68"/>
      <c r="AJ380" s="68" t="s">
        <v>4732</v>
      </c>
      <c r="AK380" s="68" t="s">
        <v>675</v>
      </c>
      <c r="AL380" s="72" t="s">
        <v>5235</v>
      </c>
      <c r="AM380" s="68"/>
      <c r="AN380" s="70">
        <v>41769.963310185187</v>
      </c>
      <c r="AO380" s="72" t="s">
        <v>5563</v>
      </c>
      <c r="AP380" s="68" t="b">
        <v>1</v>
      </c>
      <c r="AQ380" s="68" t="b">
        <v>0</v>
      </c>
      <c r="AR380" s="68" t="b">
        <v>1</v>
      </c>
      <c r="AS380" s="68" t="s">
        <v>779</v>
      </c>
      <c r="AT380" s="68">
        <v>901</v>
      </c>
      <c r="AU380" s="72" t="s">
        <v>784</v>
      </c>
      <c r="AV380" s="68" t="b">
        <v>0</v>
      </c>
      <c r="AW380" s="68" t="s">
        <v>876</v>
      </c>
      <c r="AX380" s="72" t="s">
        <v>6573</v>
      </c>
      <c r="AY380" s="68" t="s">
        <v>66</v>
      </c>
    </row>
    <row r="381" spans="1:51" x14ac:dyDescent="0.25">
      <c r="A381" s="66" t="s">
        <v>1273</v>
      </c>
      <c r="B381" s="78"/>
      <c r="C381" s="78"/>
      <c r="D381" s="79"/>
      <c r="E381" s="90"/>
      <c r="F381" s="76" t="s">
        <v>6141</v>
      </c>
      <c r="G381" s="91"/>
      <c r="H381" s="77"/>
      <c r="I381" s="82"/>
      <c r="J381" s="92"/>
      <c r="K381" s="77" t="s">
        <v>7013</v>
      </c>
      <c r="L381" s="93"/>
      <c r="M381" s="87"/>
      <c r="N381" s="87"/>
      <c r="O381" s="88"/>
      <c r="P381" s="89"/>
      <c r="Q381" s="89"/>
      <c r="R381" s="75"/>
      <c r="S381" s="75"/>
      <c r="T381" s="75"/>
      <c r="U381" s="75"/>
      <c r="V381" s="52"/>
      <c r="W381" s="52"/>
      <c r="X381" s="52"/>
      <c r="Y381" s="52"/>
      <c r="Z381" s="51"/>
      <c r="AA381" s="83"/>
      <c r="AB381" s="83"/>
      <c r="AC381" s="84"/>
      <c r="AD381" s="68" t="s">
        <v>4353</v>
      </c>
      <c r="AE381" s="68">
        <v>860</v>
      </c>
      <c r="AF381" s="68">
        <v>206</v>
      </c>
      <c r="AG381" s="68">
        <v>4337</v>
      </c>
      <c r="AH381" s="68">
        <v>194</v>
      </c>
      <c r="AI381" s="68"/>
      <c r="AJ381" s="68" t="s">
        <v>4733</v>
      </c>
      <c r="AK381" s="68" t="s">
        <v>4998</v>
      </c>
      <c r="AL381" s="68"/>
      <c r="AM381" s="68"/>
      <c r="AN381" s="70">
        <v>40949.013553240744</v>
      </c>
      <c r="AO381" s="72" t="s">
        <v>5564</v>
      </c>
      <c r="AP381" s="68" t="b">
        <v>1</v>
      </c>
      <c r="AQ381" s="68" t="b">
        <v>0</v>
      </c>
      <c r="AR381" s="68" t="b">
        <v>1</v>
      </c>
      <c r="AS381" s="68" t="s">
        <v>779</v>
      </c>
      <c r="AT381" s="68">
        <v>2</v>
      </c>
      <c r="AU381" s="72" t="s">
        <v>784</v>
      </c>
      <c r="AV381" s="68" t="b">
        <v>0</v>
      </c>
      <c r="AW381" s="68" t="s">
        <v>876</v>
      </c>
      <c r="AX381" s="72" t="s">
        <v>6574</v>
      </c>
      <c r="AY381" s="68" t="s">
        <v>66</v>
      </c>
    </row>
    <row r="382" spans="1:51" x14ac:dyDescent="0.25">
      <c r="A382" s="66" t="s">
        <v>1274</v>
      </c>
      <c r="B382" s="78"/>
      <c r="C382" s="78"/>
      <c r="D382" s="79"/>
      <c r="E382" s="90"/>
      <c r="F382" s="76" t="s">
        <v>6142</v>
      </c>
      <c r="G382" s="91"/>
      <c r="H382" s="77"/>
      <c r="I382" s="82"/>
      <c r="J382" s="92"/>
      <c r="K382" s="77" t="s">
        <v>7014</v>
      </c>
      <c r="L382" s="93"/>
      <c r="M382" s="87"/>
      <c r="N382" s="87"/>
      <c r="O382" s="88"/>
      <c r="P382" s="89"/>
      <c r="Q382" s="89"/>
      <c r="R382" s="75"/>
      <c r="S382" s="75"/>
      <c r="T382" s="75"/>
      <c r="U382" s="75"/>
      <c r="V382" s="52"/>
      <c r="W382" s="52"/>
      <c r="X382" s="52"/>
      <c r="Y382" s="52"/>
      <c r="Z382" s="51"/>
      <c r="AA382" s="83"/>
      <c r="AB382" s="83"/>
      <c r="AC382" s="84"/>
      <c r="AD382" s="68" t="s">
        <v>4354</v>
      </c>
      <c r="AE382" s="68">
        <v>247</v>
      </c>
      <c r="AF382" s="68">
        <v>71</v>
      </c>
      <c r="AG382" s="68">
        <v>143</v>
      </c>
      <c r="AH382" s="68">
        <v>74</v>
      </c>
      <c r="AI382" s="68"/>
      <c r="AJ382" s="68" t="s">
        <v>4734</v>
      </c>
      <c r="AK382" s="68" t="s">
        <v>4999</v>
      </c>
      <c r="AL382" s="68"/>
      <c r="AM382" s="68"/>
      <c r="AN382" s="70">
        <v>39980.845949074072</v>
      </c>
      <c r="AO382" s="68"/>
      <c r="AP382" s="68" t="b">
        <v>0</v>
      </c>
      <c r="AQ382" s="68" t="b">
        <v>0</v>
      </c>
      <c r="AR382" s="68" t="b">
        <v>0</v>
      </c>
      <c r="AS382" s="68" t="s">
        <v>779</v>
      </c>
      <c r="AT382" s="68">
        <v>3</v>
      </c>
      <c r="AU382" s="72" t="s">
        <v>784</v>
      </c>
      <c r="AV382" s="68" t="b">
        <v>0</v>
      </c>
      <c r="AW382" s="68" t="s">
        <v>876</v>
      </c>
      <c r="AX382" s="72" t="s">
        <v>6575</v>
      </c>
      <c r="AY382" s="68" t="s">
        <v>66</v>
      </c>
    </row>
    <row r="383" spans="1:51" x14ac:dyDescent="0.25">
      <c r="A383" s="66" t="s">
        <v>1275</v>
      </c>
      <c r="B383" s="78"/>
      <c r="C383" s="78"/>
      <c r="D383" s="79"/>
      <c r="E383" s="90"/>
      <c r="F383" s="76" t="s">
        <v>6143</v>
      </c>
      <c r="G383" s="91"/>
      <c r="H383" s="77"/>
      <c r="I383" s="82"/>
      <c r="J383" s="92"/>
      <c r="K383" s="77" t="s">
        <v>7015</v>
      </c>
      <c r="L383" s="93"/>
      <c r="M383" s="87"/>
      <c r="N383" s="87"/>
      <c r="O383" s="88"/>
      <c r="P383" s="89"/>
      <c r="Q383" s="89"/>
      <c r="R383" s="75"/>
      <c r="S383" s="75"/>
      <c r="T383" s="75"/>
      <c r="U383" s="75"/>
      <c r="V383" s="52"/>
      <c r="W383" s="52"/>
      <c r="X383" s="52"/>
      <c r="Y383" s="52"/>
      <c r="Z383" s="51"/>
      <c r="AA383" s="83"/>
      <c r="AB383" s="83"/>
      <c r="AC383" s="84"/>
      <c r="AD383" s="68" t="s">
        <v>4355</v>
      </c>
      <c r="AE383" s="68">
        <v>112</v>
      </c>
      <c r="AF383" s="68">
        <v>128</v>
      </c>
      <c r="AG383" s="68">
        <v>28941</v>
      </c>
      <c r="AH383" s="68">
        <v>859</v>
      </c>
      <c r="AI383" s="68">
        <v>-21600</v>
      </c>
      <c r="AJ383" s="68" t="s">
        <v>4735</v>
      </c>
      <c r="AK383" s="68" t="s">
        <v>5000</v>
      </c>
      <c r="AL383" s="72" t="s">
        <v>5236</v>
      </c>
      <c r="AM383" s="68" t="s">
        <v>732</v>
      </c>
      <c r="AN383" s="70">
        <v>39885.043449074074</v>
      </c>
      <c r="AO383" s="72" t="s">
        <v>5565</v>
      </c>
      <c r="AP383" s="68" t="b">
        <v>0</v>
      </c>
      <c r="AQ383" s="68" t="b">
        <v>0</v>
      </c>
      <c r="AR383" s="68" t="b">
        <v>1</v>
      </c>
      <c r="AS383" s="68" t="s">
        <v>779</v>
      </c>
      <c r="AT383" s="68">
        <v>8</v>
      </c>
      <c r="AU383" s="72" t="s">
        <v>5763</v>
      </c>
      <c r="AV383" s="68" t="b">
        <v>0</v>
      </c>
      <c r="AW383" s="68" t="s">
        <v>876</v>
      </c>
      <c r="AX383" s="72" t="s">
        <v>6576</v>
      </c>
      <c r="AY383" s="68" t="s">
        <v>66</v>
      </c>
    </row>
    <row r="384" spans="1:51" x14ac:dyDescent="0.25">
      <c r="A384" s="66" t="s">
        <v>1398</v>
      </c>
      <c r="B384" s="78"/>
      <c r="C384" s="78"/>
      <c r="D384" s="79"/>
      <c r="E384" s="90"/>
      <c r="F384" s="76" t="s">
        <v>6144</v>
      </c>
      <c r="G384" s="91"/>
      <c r="H384" s="77"/>
      <c r="I384" s="82"/>
      <c r="J384" s="92"/>
      <c r="K384" s="77" t="s">
        <v>7016</v>
      </c>
      <c r="L384" s="93"/>
      <c r="M384" s="87"/>
      <c r="N384" s="87"/>
      <c r="O384" s="88"/>
      <c r="P384" s="89"/>
      <c r="Q384" s="89"/>
      <c r="R384" s="75"/>
      <c r="S384" s="75"/>
      <c r="T384" s="75"/>
      <c r="U384" s="75"/>
      <c r="V384" s="52"/>
      <c r="W384" s="52"/>
      <c r="X384" s="52"/>
      <c r="Y384" s="52"/>
      <c r="Z384" s="51"/>
      <c r="AA384" s="83"/>
      <c r="AB384" s="83"/>
      <c r="AC384" s="84"/>
      <c r="AD384" s="68" t="s">
        <v>4356</v>
      </c>
      <c r="AE384" s="68">
        <v>996</v>
      </c>
      <c r="AF384" s="68">
        <v>4383</v>
      </c>
      <c r="AG384" s="68">
        <v>28523</v>
      </c>
      <c r="AH384" s="68">
        <v>4782</v>
      </c>
      <c r="AI384" s="68">
        <v>-21600</v>
      </c>
      <c r="AJ384" s="68" t="s">
        <v>4736</v>
      </c>
      <c r="AK384" s="68" t="s">
        <v>5001</v>
      </c>
      <c r="AL384" s="72" t="s">
        <v>5237</v>
      </c>
      <c r="AM384" s="68" t="s">
        <v>732</v>
      </c>
      <c r="AN384" s="70">
        <v>39843.837592592594</v>
      </c>
      <c r="AO384" s="68"/>
      <c r="AP384" s="68" t="b">
        <v>1</v>
      </c>
      <c r="AQ384" s="68" t="b">
        <v>0</v>
      </c>
      <c r="AR384" s="68" t="b">
        <v>0</v>
      </c>
      <c r="AS384" s="68" t="s">
        <v>779</v>
      </c>
      <c r="AT384" s="68">
        <v>328</v>
      </c>
      <c r="AU384" s="72" t="s">
        <v>784</v>
      </c>
      <c r="AV384" s="68" t="b">
        <v>0</v>
      </c>
      <c r="AW384" s="68" t="s">
        <v>876</v>
      </c>
      <c r="AX384" s="72" t="s">
        <v>6577</v>
      </c>
      <c r="AY384" s="68" t="s">
        <v>65</v>
      </c>
    </row>
    <row r="385" spans="1:51" x14ac:dyDescent="0.25">
      <c r="A385" s="66" t="s">
        <v>1276</v>
      </c>
      <c r="B385" s="78"/>
      <c r="C385" s="78"/>
      <c r="D385" s="79"/>
      <c r="E385" s="90"/>
      <c r="F385" s="76" t="s">
        <v>6145</v>
      </c>
      <c r="G385" s="91"/>
      <c r="H385" s="77"/>
      <c r="I385" s="82"/>
      <c r="J385" s="92"/>
      <c r="K385" s="77" t="s">
        <v>7017</v>
      </c>
      <c r="L385" s="93"/>
      <c r="M385" s="87"/>
      <c r="N385" s="87"/>
      <c r="O385" s="88"/>
      <c r="P385" s="89"/>
      <c r="Q385" s="89"/>
      <c r="R385" s="75"/>
      <c r="S385" s="75"/>
      <c r="T385" s="75"/>
      <c r="U385" s="75"/>
      <c r="V385" s="52"/>
      <c r="W385" s="52"/>
      <c r="X385" s="52"/>
      <c r="Y385" s="52"/>
      <c r="Z385" s="51"/>
      <c r="AA385" s="83"/>
      <c r="AB385" s="83"/>
      <c r="AC385" s="84"/>
      <c r="AD385" s="68" t="s">
        <v>4357</v>
      </c>
      <c r="AE385" s="68">
        <v>1300</v>
      </c>
      <c r="AF385" s="68">
        <v>260</v>
      </c>
      <c r="AG385" s="68">
        <v>824</v>
      </c>
      <c r="AH385" s="68">
        <v>140</v>
      </c>
      <c r="AI385" s="68">
        <v>-28800</v>
      </c>
      <c r="AJ385" s="68" t="s">
        <v>4737</v>
      </c>
      <c r="AK385" s="68" t="s">
        <v>5002</v>
      </c>
      <c r="AL385" s="72" t="s">
        <v>5238</v>
      </c>
      <c r="AM385" s="68" t="s">
        <v>731</v>
      </c>
      <c r="AN385" s="70">
        <v>39917.910497685189</v>
      </c>
      <c r="AO385" s="72" t="s">
        <v>5566</v>
      </c>
      <c r="AP385" s="68" t="b">
        <v>0</v>
      </c>
      <c r="AQ385" s="68" t="b">
        <v>0</v>
      </c>
      <c r="AR385" s="68" t="b">
        <v>0</v>
      </c>
      <c r="AS385" s="68" t="s">
        <v>779</v>
      </c>
      <c r="AT385" s="68">
        <v>8</v>
      </c>
      <c r="AU385" s="72" t="s">
        <v>782</v>
      </c>
      <c r="AV385" s="68" t="b">
        <v>0</v>
      </c>
      <c r="AW385" s="68" t="s">
        <v>876</v>
      </c>
      <c r="AX385" s="72" t="s">
        <v>6578</v>
      </c>
      <c r="AY385" s="68" t="s">
        <v>66</v>
      </c>
    </row>
    <row r="386" spans="1:51" x14ac:dyDescent="0.25">
      <c r="A386" s="66" t="s">
        <v>225</v>
      </c>
      <c r="B386" s="78"/>
      <c r="C386" s="78"/>
      <c r="D386" s="79"/>
      <c r="E386" s="90"/>
      <c r="F386" s="76" t="s">
        <v>855</v>
      </c>
      <c r="G386" s="91"/>
      <c r="H386" s="77"/>
      <c r="I386" s="82"/>
      <c r="J386" s="92"/>
      <c r="K386" s="77" t="s">
        <v>971</v>
      </c>
      <c r="L386" s="93"/>
      <c r="M386" s="87"/>
      <c r="N386" s="87"/>
      <c r="O386" s="88"/>
      <c r="P386" s="89"/>
      <c r="Q386" s="89"/>
      <c r="R386" s="75"/>
      <c r="S386" s="75"/>
      <c r="T386" s="75"/>
      <c r="U386" s="75"/>
      <c r="V386" s="52"/>
      <c r="W386" s="52"/>
      <c r="X386" s="52"/>
      <c r="Y386" s="52"/>
      <c r="Z386" s="51"/>
      <c r="AA386" s="83"/>
      <c r="AB386" s="83"/>
      <c r="AC386" s="84"/>
      <c r="AD386" s="68" t="s">
        <v>576</v>
      </c>
      <c r="AE386" s="68">
        <v>111</v>
      </c>
      <c r="AF386" s="68">
        <v>38</v>
      </c>
      <c r="AG386" s="68">
        <v>150</v>
      </c>
      <c r="AH386" s="68">
        <v>88</v>
      </c>
      <c r="AI386" s="68"/>
      <c r="AJ386" s="68" t="s">
        <v>635</v>
      </c>
      <c r="AK386" s="68"/>
      <c r="AL386" s="68"/>
      <c r="AM386" s="68"/>
      <c r="AN386" s="70">
        <v>41460.596898148149</v>
      </c>
      <c r="AO386" s="68"/>
      <c r="AP386" s="68" t="b">
        <v>1</v>
      </c>
      <c r="AQ386" s="68" t="b">
        <v>0</v>
      </c>
      <c r="AR386" s="68" t="b">
        <v>0</v>
      </c>
      <c r="AS386" s="68" t="s">
        <v>779</v>
      </c>
      <c r="AT386" s="68">
        <v>1</v>
      </c>
      <c r="AU386" s="72" t="s">
        <v>784</v>
      </c>
      <c r="AV386" s="68" t="b">
        <v>0</v>
      </c>
      <c r="AW386" s="68" t="s">
        <v>876</v>
      </c>
      <c r="AX386" s="72" t="s">
        <v>917</v>
      </c>
      <c r="AY386" s="68" t="s">
        <v>66</v>
      </c>
    </row>
    <row r="387" spans="1:51" x14ac:dyDescent="0.25">
      <c r="A387" s="66" t="s">
        <v>1277</v>
      </c>
      <c r="B387" s="78"/>
      <c r="C387" s="78"/>
      <c r="D387" s="79"/>
      <c r="E387" s="90"/>
      <c r="F387" s="76" t="s">
        <v>6146</v>
      </c>
      <c r="G387" s="91"/>
      <c r="H387" s="77"/>
      <c r="I387" s="82"/>
      <c r="J387" s="92"/>
      <c r="K387" s="77" t="s">
        <v>7018</v>
      </c>
      <c r="L387" s="93"/>
      <c r="M387" s="87"/>
      <c r="N387" s="87"/>
      <c r="O387" s="88"/>
      <c r="P387" s="89"/>
      <c r="Q387" s="89"/>
      <c r="R387" s="75"/>
      <c r="S387" s="75"/>
      <c r="T387" s="75"/>
      <c r="U387" s="75"/>
      <c r="V387" s="52"/>
      <c r="W387" s="52"/>
      <c r="X387" s="52"/>
      <c r="Y387" s="52"/>
      <c r="Z387" s="51"/>
      <c r="AA387" s="83"/>
      <c r="AB387" s="83"/>
      <c r="AC387" s="84"/>
      <c r="AD387" s="68" t="s">
        <v>4358</v>
      </c>
      <c r="AE387" s="68">
        <v>0</v>
      </c>
      <c r="AF387" s="68">
        <v>52</v>
      </c>
      <c r="AG387" s="68">
        <v>22295</v>
      </c>
      <c r="AH387" s="68">
        <v>0</v>
      </c>
      <c r="AI387" s="68"/>
      <c r="AJ387" s="68" t="s">
        <v>4738</v>
      </c>
      <c r="AK387" s="68" t="s">
        <v>4823</v>
      </c>
      <c r="AL387" s="68"/>
      <c r="AM387" s="68"/>
      <c r="AN387" s="70">
        <v>42362.515648148146</v>
      </c>
      <c r="AO387" s="72" t="s">
        <v>5567</v>
      </c>
      <c r="AP387" s="68" t="b">
        <v>1</v>
      </c>
      <c r="AQ387" s="68" t="b">
        <v>0</v>
      </c>
      <c r="AR387" s="68" t="b">
        <v>0</v>
      </c>
      <c r="AS387" s="68" t="s">
        <v>779</v>
      </c>
      <c r="AT387" s="68">
        <v>14</v>
      </c>
      <c r="AU387" s="68"/>
      <c r="AV387" s="68" t="b">
        <v>0</v>
      </c>
      <c r="AW387" s="68" t="s">
        <v>876</v>
      </c>
      <c r="AX387" s="72" t="s">
        <v>6579</v>
      </c>
      <c r="AY387" s="68" t="s">
        <v>66</v>
      </c>
    </row>
    <row r="388" spans="1:51" x14ac:dyDescent="0.25">
      <c r="A388" s="66" t="s">
        <v>227</v>
      </c>
      <c r="B388" s="78"/>
      <c r="C388" s="78"/>
      <c r="D388" s="79"/>
      <c r="E388" s="90"/>
      <c r="F388" s="76" t="s">
        <v>857</v>
      </c>
      <c r="G388" s="91"/>
      <c r="H388" s="77"/>
      <c r="I388" s="82"/>
      <c r="J388" s="92"/>
      <c r="K388" s="77" t="s">
        <v>973</v>
      </c>
      <c r="L388" s="93"/>
      <c r="M388" s="87"/>
      <c r="N388" s="87"/>
      <c r="O388" s="88"/>
      <c r="P388" s="89"/>
      <c r="Q388" s="89"/>
      <c r="R388" s="75"/>
      <c r="S388" s="75"/>
      <c r="T388" s="75"/>
      <c r="U388" s="75"/>
      <c r="V388" s="52"/>
      <c r="W388" s="52"/>
      <c r="X388" s="52"/>
      <c r="Y388" s="52"/>
      <c r="Z388" s="51"/>
      <c r="AA388" s="83"/>
      <c r="AB388" s="83"/>
      <c r="AC388" s="84"/>
      <c r="AD388" s="68" t="s">
        <v>578</v>
      </c>
      <c r="AE388" s="68">
        <v>667</v>
      </c>
      <c r="AF388" s="68">
        <v>145</v>
      </c>
      <c r="AG388" s="68">
        <v>492</v>
      </c>
      <c r="AH388" s="68">
        <v>364</v>
      </c>
      <c r="AI388" s="68">
        <v>-21600</v>
      </c>
      <c r="AJ388" s="68" t="s">
        <v>637</v>
      </c>
      <c r="AK388" s="68" t="s">
        <v>681</v>
      </c>
      <c r="AL388" s="72" t="s">
        <v>718</v>
      </c>
      <c r="AM388" s="68" t="s">
        <v>732</v>
      </c>
      <c r="AN388" s="70">
        <v>40005.160069444442</v>
      </c>
      <c r="AO388" s="68"/>
      <c r="AP388" s="68" t="b">
        <v>1</v>
      </c>
      <c r="AQ388" s="68" t="b">
        <v>0</v>
      </c>
      <c r="AR388" s="68" t="b">
        <v>1</v>
      </c>
      <c r="AS388" s="68" t="s">
        <v>779</v>
      </c>
      <c r="AT388" s="68">
        <v>6</v>
      </c>
      <c r="AU388" s="72" t="s">
        <v>784</v>
      </c>
      <c r="AV388" s="68" t="b">
        <v>0</v>
      </c>
      <c r="AW388" s="68" t="s">
        <v>876</v>
      </c>
      <c r="AX388" s="72" t="s">
        <v>919</v>
      </c>
      <c r="AY388" s="68" t="s">
        <v>66</v>
      </c>
    </row>
    <row r="389" spans="1:51" x14ac:dyDescent="0.25">
      <c r="A389" s="66" t="s">
        <v>228</v>
      </c>
      <c r="B389" s="78"/>
      <c r="C389" s="78"/>
      <c r="D389" s="79"/>
      <c r="E389" s="90"/>
      <c r="F389" s="76" t="s">
        <v>858</v>
      </c>
      <c r="G389" s="91"/>
      <c r="H389" s="77"/>
      <c r="I389" s="82"/>
      <c r="J389" s="92"/>
      <c r="K389" s="77" t="s">
        <v>974</v>
      </c>
      <c r="L389" s="93"/>
      <c r="M389" s="87"/>
      <c r="N389" s="87"/>
      <c r="O389" s="88"/>
      <c r="P389" s="89"/>
      <c r="Q389" s="89"/>
      <c r="R389" s="75"/>
      <c r="S389" s="75"/>
      <c r="T389" s="75"/>
      <c r="U389" s="75"/>
      <c r="V389" s="52"/>
      <c r="W389" s="52"/>
      <c r="X389" s="52"/>
      <c r="Y389" s="52"/>
      <c r="Z389" s="51"/>
      <c r="AA389" s="83"/>
      <c r="AB389" s="83"/>
      <c r="AC389" s="84"/>
      <c r="AD389" s="68" t="s">
        <v>579</v>
      </c>
      <c r="AE389" s="68">
        <v>29</v>
      </c>
      <c r="AF389" s="68">
        <v>32</v>
      </c>
      <c r="AG389" s="68">
        <v>9336</v>
      </c>
      <c r="AH389" s="68">
        <v>0</v>
      </c>
      <c r="AI389" s="68">
        <v>-21600</v>
      </c>
      <c r="AJ389" s="68" t="s">
        <v>638</v>
      </c>
      <c r="AK389" s="68" t="s">
        <v>665</v>
      </c>
      <c r="AL389" s="72" t="s">
        <v>719</v>
      </c>
      <c r="AM389" s="68" t="s">
        <v>732</v>
      </c>
      <c r="AN389" s="70">
        <v>39968.839432870373</v>
      </c>
      <c r="AO389" s="68"/>
      <c r="AP389" s="68" t="b">
        <v>0</v>
      </c>
      <c r="AQ389" s="68" t="b">
        <v>1</v>
      </c>
      <c r="AR389" s="68" t="b">
        <v>0</v>
      </c>
      <c r="AS389" s="68" t="s">
        <v>779</v>
      </c>
      <c r="AT389" s="68">
        <v>4</v>
      </c>
      <c r="AU389" s="72" t="s">
        <v>805</v>
      </c>
      <c r="AV389" s="68" t="b">
        <v>0</v>
      </c>
      <c r="AW389" s="68" t="s">
        <v>876</v>
      </c>
      <c r="AX389" s="72" t="s">
        <v>920</v>
      </c>
      <c r="AY389" s="68" t="s">
        <v>66</v>
      </c>
    </row>
    <row r="390" spans="1:51" x14ac:dyDescent="0.25">
      <c r="A390" s="66" t="s">
        <v>1278</v>
      </c>
      <c r="B390" s="78"/>
      <c r="C390" s="78"/>
      <c r="D390" s="79"/>
      <c r="E390" s="90"/>
      <c r="F390" s="76" t="s">
        <v>6147</v>
      </c>
      <c r="G390" s="91"/>
      <c r="H390" s="77"/>
      <c r="I390" s="82"/>
      <c r="J390" s="92"/>
      <c r="K390" s="77" t="s">
        <v>7019</v>
      </c>
      <c r="L390" s="93"/>
      <c r="M390" s="87"/>
      <c r="N390" s="87"/>
      <c r="O390" s="88"/>
      <c r="P390" s="89"/>
      <c r="Q390" s="89"/>
      <c r="R390" s="75"/>
      <c r="S390" s="75"/>
      <c r="T390" s="75"/>
      <c r="U390" s="75"/>
      <c r="V390" s="52"/>
      <c r="W390" s="52"/>
      <c r="X390" s="52"/>
      <c r="Y390" s="52"/>
      <c r="Z390" s="51"/>
      <c r="AA390" s="83"/>
      <c r="AB390" s="83"/>
      <c r="AC390" s="84"/>
      <c r="AD390" s="68" t="s">
        <v>4359</v>
      </c>
      <c r="AE390" s="68">
        <v>22</v>
      </c>
      <c r="AF390" s="68">
        <v>5</v>
      </c>
      <c r="AG390" s="68">
        <v>6</v>
      </c>
      <c r="AH390" s="68">
        <v>0</v>
      </c>
      <c r="AI390" s="68"/>
      <c r="AJ390" s="68" t="s">
        <v>4739</v>
      </c>
      <c r="AK390" s="68" t="s">
        <v>4830</v>
      </c>
      <c r="AL390" s="72" t="s">
        <v>5239</v>
      </c>
      <c r="AM390" s="68"/>
      <c r="AN390" s="70">
        <v>42324.704409722224</v>
      </c>
      <c r="AO390" s="72" t="s">
        <v>5568</v>
      </c>
      <c r="AP390" s="68" t="b">
        <v>0</v>
      </c>
      <c r="AQ390" s="68" t="b">
        <v>0</v>
      </c>
      <c r="AR390" s="68" t="b">
        <v>0</v>
      </c>
      <c r="AS390" s="68" t="s">
        <v>779</v>
      </c>
      <c r="AT390" s="68">
        <v>0</v>
      </c>
      <c r="AU390" s="72" t="s">
        <v>784</v>
      </c>
      <c r="AV390" s="68" t="b">
        <v>0</v>
      </c>
      <c r="AW390" s="68" t="s">
        <v>876</v>
      </c>
      <c r="AX390" s="72" t="s">
        <v>6580</v>
      </c>
      <c r="AY390" s="68" t="s">
        <v>66</v>
      </c>
    </row>
    <row r="391" spans="1:51" x14ac:dyDescent="0.25">
      <c r="A391" s="66" t="s">
        <v>1279</v>
      </c>
      <c r="B391" s="78"/>
      <c r="C391" s="78"/>
      <c r="D391" s="79"/>
      <c r="E391" s="90"/>
      <c r="F391" s="76" t="s">
        <v>858</v>
      </c>
      <c r="G391" s="91"/>
      <c r="H391" s="77"/>
      <c r="I391" s="82"/>
      <c r="J391" s="92"/>
      <c r="K391" s="77" t="s">
        <v>7020</v>
      </c>
      <c r="L391" s="93"/>
      <c r="M391" s="87"/>
      <c r="N391" s="87"/>
      <c r="O391" s="88"/>
      <c r="P391" s="89"/>
      <c r="Q391" s="89"/>
      <c r="R391" s="75"/>
      <c r="S391" s="75"/>
      <c r="T391" s="75"/>
      <c r="U391" s="75"/>
      <c r="V391" s="52"/>
      <c r="W391" s="52"/>
      <c r="X391" s="52"/>
      <c r="Y391" s="52"/>
      <c r="Z391" s="51"/>
      <c r="AA391" s="83"/>
      <c r="AB391" s="83"/>
      <c r="AC391" s="84"/>
      <c r="AD391" s="68" t="s">
        <v>4360</v>
      </c>
      <c r="AE391" s="68">
        <v>416</v>
      </c>
      <c r="AF391" s="68">
        <v>155</v>
      </c>
      <c r="AG391" s="68">
        <v>2324</v>
      </c>
      <c r="AH391" s="68">
        <v>1</v>
      </c>
      <c r="AI391" s="68"/>
      <c r="AJ391" s="68" t="s">
        <v>4740</v>
      </c>
      <c r="AK391" s="68"/>
      <c r="AL391" s="68"/>
      <c r="AM391" s="68"/>
      <c r="AN391" s="70">
        <v>41311.721979166665</v>
      </c>
      <c r="AO391" s="68"/>
      <c r="AP391" s="68" t="b">
        <v>0</v>
      </c>
      <c r="AQ391" s="68" t="b">
        <v>1</v>
      </c>
      <c r="AR391" s="68" t="b">
        <v>0</v>
      </c>
      <c r="AS391" s="68" t="s">
        <v>779</v>
      </c>
      <c r="AT391" s="68">
        <v>3</v>
      </c>
      <c r="AU391" s="72" t="s">
        <v>5764</v>
      </c>
      <c r="AV391" s="68" t="b">
        <v>0</v>
      </c>
      <c r="AW391" s="68" t="s">
        <v>876</v>
      </c>
      <c r="AX391" s="72" t="s">
        <v>6581</v>
      </c>
      <c r="AY391" s="68" t="s">
        <v>66</v>
      </c>
    </row>
    <row r="392" spans="1:51" x14ac:dyDescent="0.25">
      <c r="A392" s="66" t="s">
        <v>1280</v>
      </c>
      <c r="B392" s="78"/>
      <c r="C392" s="78"/>
      <c r="D392" s="79"/>
      <c r="E392" s="90"/>
      <c r="F392" s="76" t="s">
        <v>6148</v>
      </c>
      <c r="G392" s="91"/>
      <c r="H392" s="77"/>
      <c r="I392" s="82"/>
      <c r="J392" s="92"/>
      <c r="K392" s="77" t="s">
        <v>7021</v>
      </c>
      <c r="L392" s="93"/>
      <c r="M392" s="87"/>
      <c r="N392" s="87"/>
      <c r="O392" s="88"/>
      <c r="P392" s="89"/>
      <c r="Q392" s="89"/>
      <c r="R392" s="75"/>
      <c r="S392" s="75"/>
      <c r="T392" s="75"/>
      <c r="U392" s="75"/>
      <c r="V392" s="52"/>
      <c r="W392" s="52"/>
      <c r="X392" s="52"/>
      <c r="Y392" s="52"/>
      <c r="Z392" s="51"/>
      <c r="AA392" s="83"/>
      <c r="AB392" s="83"/>
      <c r="AC392" s="84"/>
      <c r="AD392" s="68" t="s">
        <v>4361</v>
      </c>
      <c r="AE392" s="68">
        <v>920</v>
      </c>
      <c r="AF392" s="68">
        <v>733</v>
      </c>
      <c r="AG392" s="68">
        <v>72692</v>
      </c>
      <c r="AH392" s="68">
        <v>1418</v>
      </c>
      <c r="AI392" s="68"/>
      <c r="AJ392" s="68" t="s">
        <v>4741</v>
      </c>
      <c r="AK392" s="68" t="s">
        <v>5003</v>
      </c>
      <c r="AL392" s="72" t="s">
        <v>5240</v>
      </c>
      <c r="AM392" s="68"/>
      <c r="AN392" s="70">
        <v>40432.349814814814</v>
      </c>
      <c r="AO392" s="72" t="s">
        <v>5569</v>
      </c>
      <c r="AP392" s="68" t="b">
        <v>0</v>
      </c>
      <c r="AQ392" s="68" t="b">
        <v>0</v>
      </c>
      <c r="AR392" s="68" t="b">
        <v>1</v>
      </c>
      <c r="AS392" s="68" t="s">
        <v>779</v>
      </c>
      <c r="AT392" s="68">
        <v>3</v>
      </c>
      <c r="AU392" s="72" t="s">
        <v>5765</v>
      </c>
      <c r="AV392" s="68" t="b">
        <v>0</v>
      </c>
      <c r="AW392" s="68" t="s">
        <v>876</v>
      </c>
      <c r="AX392" s="72" t="s">
        <v>6582</v>
      </c>
      <c r="AY392" s="68" t="s">
        <v>66</v>
      </c>
    </row>
    <row r="393" spans="1:51" x14ac:dyDescent="0.25">
      <c r="A393" s="66" t="s">
        <v>229</v>
      </c>
      <c r="B393" s="78"/>
      <c r="C393" s="78"/>
      <c r="D393" s="79"/>
      <c r="E393" s="90"/>
      <c r="F393" s="76" t="s">
        <v>859</v>
      </c>
      <c r="G393" s="91"/>
      <c r="H393" s="77"/>
      <c r="I393" s="82"/>
      <c r="J393" s="92"/>
      <c r="K393" s="77" t="s">
        <v>975</v>
      </c>
      <c r="L393" s="93"/>
      <c r="M393" s="87"/>
      <c r="N393" s="87"/>
      <c r="O393" s="88"/>
      <c r="P393" s="89"/>
      <c r="Q393" s="89"/>
      <c r="R393" s="75"/>
      <c r="S393" s="75"/>
      <c r="T393" s="75"/>
      <c r="U393" s="75"/>
      <c r="V393" s="52"/>
      <c r="W393" s="52"/>
      <c r="X393" s="52"/>
      <c r="Y393" s="52"/>
      <c r="Z393" s="51"/>
      <c r="AA393" s="83"/>
      <c r="AB393" s="83"/>
      <c r="AC393" s="84"/>
      <c r="AD393" s="68" t="s">
        <v>580</v>
      </c>
      <c r="AE393" s="68">
        <v>740</v>
      </c>
      <c r="AF393" s="68">
        <v>3329</v>
      </c>
      <c r="AG393" s="68">
        <v>10625</v>
      </c>
      <c r="AH393" s="68">
        <v>210</v>
      </c>
      <c r="AI393" s="68">
        <v>-21600</v>
      </c>
      <c r="AJ393" s="68" t="s">
        <v>639</v>
      </c>
      <c r="AK393" s="68" t="s">
        <v>682</v>
      </c>
      <c r="AL393" s="72" t="s">
        <v>720</v>
      </c>
      <c r="AM393" s="68" t="s">
        <v>732</v>
      </c>
      <c r="AN393" s="70">
        <v>39841.547129629631</v>
      </c>
      <c r="AO393" s="72" t="s">
        <v>766</v>
      </c>
      <c r="AP393" s="68" t="b">
        <v>1</v>
      </c>
      <c r="AQ393" s="68" t="b">
        <v>0</v>
      </c>
      <c r="AR393" s="68" t="b">
        <v>1</v>
      </c>
      <c r="AS393" s="68" t="s">
        <v>779</v>
      </c>
      <c r="AT393" s="68">
        <v>127</v>
      </c>
      <c r="AU393" s="72" t="s">
        <v>784</v>
      </c>
      <c r="AV393" s="68" t="b">
        <v>0</v>
      </c>
      <c r="AW393" s="68" t="s">
        <v>876</v>
      </c>
      <c r="AX393" s="72" t="s">
        <v>921</v>
      </c>
      <c r="AY393" s="68" t="s">
        <v>66</v>
      </c>
    </row>
    <row r="394" spans="1:51" x14ac:dyDescent="0.25">
      <c r="A394" s="66" t="s">
        <v>248</v>
      </c>
      <c r="B394" s="78"/>
      <c r="C394" s="78"/>
      <c r="D394" s="79"/>
      <c r="E394" s="90"/>
      <c r="F394" s="76" t="s">
        <v>860</v>
      </c>
      <c r="G394" s="91"/>
      <c r="H394" s="77"/>
      <c r="I394" s="82"/>
      <c r="J394" s="92"/>
      <c r="K394" s="77" t="s">
        <v>976</v>
      </c>
      <c r="L394" s="93"/>
      <c r="M394" s="87"/>
      <c r="N394" s="87"/>
      <c r="O394" s="88"/>
      <c r="P394" s="89"/>
      <c r="Q394" s="89"/>
      <c r="R394" s="75"/>
      <c r="S394" s="75"/>
      <c r="T394" s="75"/>
      <c r="U394" s="75"/>
      <c r="V394" s="52"/>
      <c r="W394" s="52"/>
      <c r="X394" s="52"/>
      <c r="Y394" s="52"/>
      <c r="Z394" s="51"/>
      <c r="AA394" s="83"/>
      <c r="AB394" s="83"/>
      <c r="AC394" s="84"/>
      <c r="AD394" s="68" t="s">
        <v>581</v>
      </c>
      <c r="AE394" s="68">
        <v>532</v>
      </c>
      <c r="AF394" s="68">
        <v>517</v>
      </c>
      <c r="AG394" s="68">
        <v>116</v>
      </c>
      <c r="AH394" s="68">
        <v>0</v>
      </c>
      <c r="AI394" s="68"/>
      <c r="AJ394" s="68" t="s">
        <v>640</v>
      </c>
      <c r="AK394" s="68" t="s">
        <v>680</v>
      </c>
      <c r="AL394" s="72" t="s">
        <v>721</v>
      </c>
      <c r="AM394" s="68"/>
      <c r="AN394" s="70">
        <v>40582.62300925926</v>
      </c>
      <c r="AO394" s="68"/>
      <c r="AP394" s="68" t="b">
        <v>0</v>
      </c>
      <c r="AQ394" s="68" t="b">
        <v>0</v>
      </c>
      <c r="AR394" s="68" t="b">
        <v>0</v>
      </c>
      <c r="AS394" s="68" t="s">
        <v>779</v>
      </c>
      <c r="AT394" s="68">
        <v>24</v>
      </c>
      <c r="AU394" s="72" t="s">
        <v>806</v>
      </c>
      <c r="AV394" s="68" t="b">
        <v>0</v>
      </c>
      <c r="AW394" s="68" t="s">
        <v>876</v>
      </c>
      <c r="AX394" s="72" t="s">
        <v>922</v>
      </c>
      <c r="AY394" s="68" t="s">
        <v>65</v>
      </c>
    </row>
    <row r="395" spans="1:51" x14ac:dyDescent="0.25">
      <c r="A395" s="66" t="s">
        <v>1281</v>
      </c>
      <c r="B395" s="78"/>
      <c r="C395" s="78"/>
      <c r="D395" s="79"/>
      <c r="E395" s="90"/>
      <c r="F395" s="76" t="s">
        <v>6149</v>
      </c>
      <c r="G395" s="91"/>
      <c r="H395" s="77"/>
      <c r="I395" s="82"/>
      <c r="J395" s="92"/>
      <c r="K395" s="77" t="s">
        <v>7022</v>
      </c>
      <c r="L395" s="93"/>
      <c r="M395" s="87"/>
      <c r="N395" s="87"/>
      <c r="O395" s="88"/>
      <c r="P395" s="89"/>
      <c r="Q395" s="89"/>
      <c r="R395" s="75"/>
      <c r="S395" s="75"/>
      <c r="T395" s="75"/>
      <c r="U395" s="75"/>
      <c r="V395" s="52"/>
      <c r="W395" s="52"/>
      <c r="X395" s="52"/>
      <c r="Y395" s="52"/>
      <c r="Z395" s="51"/>
      <c r="AA395" s="83"/>
      <c r="AB395" s="83"/>
      <c r="AC395" s="84"/>
      <c r="AD395" s="68" t="s">
        <v>4362</v>
      </c>
      <c r="AE395" s="68">
        <v>2095</v>
      </c>
      <c r="AF395" s="68">
        <v>3836</v>
      </c>
      <c r="AG395" s="68">
        <v>6218</v>
      </c>
      <c r="AH395" s="68">
        <v>90</v>
      </c>
      <c r="AI395" s="68"/>
      <c r="AJ395" s="68" t="s">
        <v>4742</v>
      </c>
      <c r="AK395" s="68"/>
      <c r="AL395" s="68"/>
      <c r="AM395" s="68"/>
      <c r="AN395" s="70">
        <v>39962.184872685182</v>
      </c>
      <c r="AO395" s="68"/>
      <c r="AP395" s="68" t="b">
        <v>1</v>
      </c>
      <c r="AQ395" s="68" t="b">
        <v>0</v>
      </c>
      <c r="AR395" s="68" t="b">
        <v>1</v>
      </c>
      <c r="AS395" s="68" t="s">
        <v>779</v>
      </c>
      <c r="AT395" s="68">
        <v>56</v>
      </c>
      <c r="AU395" s="72" t="s">
        <v>784</v>
      </c>
      <c r="AV395" s="68" t="b">
        <v>0</v>
      </c>
      <c r="AW395" s="68" t="s">
        <v>876</v>
      </c>
      <c r="AX395" s="72" t="s">
        <v>6583</v>
      </c>
      <c r="AY395" s="68" t="s">
        <v>66</v>
      </c>
    </row>
    <row r="396" spans="1:51" x14ac:dyDescent="0.25">
      <c r="A396" s="66" t="s">
        <v>1282</v>
      </c>
      <c r="B396" s="78"/>
      <c r="C396" s="78"/>
      <c r="D396" s="79"/>
      <c r="E396" s="90"/>
      <c r="F396" s="76" t="s">
        <v>6150</v>
      </c>
      <c r="G396" s="91"/>
      <c r="H396" s="77"/>
      <c r="I396" s="82"/>
      <c r="J396" s="92"/>
      <c r="K396" s="77" t="s">
        <v>7023</v>
      </c>
      <c r="L396" s="93"/>
      <c r="M396" s="87"/>
      <c r="N396" s="87"/>
      <c r="O396" s="88"/>
      <c r="P396" s="89"/>
      <c r="Q396" s="89"/>
      <c r="R396" s="75"/>
      <c r="S396" s="75"/>
      <c r="T396" s="75"/>
      <c r="U396" s="75"/>
      <c r="V396" s="52"/>
      <c r="W396" s="52"/>
      <c r="X396" s="52"/>
      <c r="Y396" s="52"/>
      <c r="Z396" s="51"/>
      <c r="AA396" s="83"/>
      <c r="AB396" s="83"/>
      <c r="AC396" s="84"/>
      <c r="AD396" s="68" t="s">
        <v>4363</v>
      </c>
      <c r="AE396" s="68">
        <v>559</v>
      </c>
      <c r="AF396" s="68">
        <v>1345</v>
      </c>
      <c r="AG396" s="68">
        <v>90706</v>
      </c>
      <c r="AH396" s="68">
        <v>1869</v>
      </c>
      <c r="AI396" s="68">
        <v>-21600</v>
      </c>
      <c r="AJ396" s="68" t="s">
        <v>4743</v>
      </c>
      <c r="AK396" s="68"/>
      <c r="AL396" s="68"/>
      <c r="AM396" s="68" t="s">
        <v>732</v>
      </c>
      <c r="AN396" s="70">
        <v>40032.66920138889</v>
      </c>
      <c r="AO396" s="72" t="s">
        <v>5570</v>
      </c>
      <c r="AP396" s="68" t="b">
        <v>0</v>
      </c>
      <c r="AQ396" s="68" t="b">
        <v>0</v>
      </c>
      <c r="AR396" s="68" t="b">
        <v>1</v>
      </c>
      <c r="AS396" s="68" t="s">
        <v>779</v>
      </c>
      <c r="AT396" s="68">
        <v>4</v>
      </c>
      <c r="AU396" s="72" t="s">
        <v>5766</v>
      </c>
      <c r="AV396" s="68" t="b">
        <v>0</v>
      </c>
      <c r="AW396" s="68" t="s">
        <v>876</v>
      </c>
      <c r="AX396" s="72" t="s">
        <v>6584</v>
      </c>
      <c r="AY396" s="68" t="s">
        <v>66</v>
      </c>
    </row>
    <row r="397" spans="1:51" x14ac:dyDescent="0.25">
      <c r="A397" s="66" t="s">
        <v>230</v>
      </c>
      <c r="B397" s="78"/>
      <c r="C397" s="78"/>
      <c r="D397" s="79"/>
      <c r="E397" s="90"/>
      <c r="F397" s="76" t="s">
        <v>861</v>
      </c>
      <c r="G397" s="91"/>
      <c r="H397" s="77"/>
      <c r="I397" s="82"/>
      <c r="J397" s="92"/>
      <c r="K397" s="77" t="s">
        <v>977</v>
      </c>
      <c r="L397" s="93"/>
      <c r="M397" s="87"/>
      <c r="N397" s="87"/>
      <c r="O397" s="88"/>
      <c r="P397" s="89"/>
      <c r="Q397" s="89"/>
      <c r="R397" s="75"/>
      <c r="S397" s="75"/>
      <c r="T397" s="75"/>
      <c r="U397" s="75"/>
      <c r="V397" s="52"/>
      <c r="W397" s="52"/>
      <c r="X397" s="52"/>
      <c r="Y397" s="52"/>
      <c r="Z397" s="51"/>
      <c r="AA397" s="83"/>
      <c r="AB397" s="83"/>
      <c r="AC397" s="84"/>
      <c r="AD397" s="68" t="s">
        <v>582</v>
      </c>
      <c r="AE397" s="68">
        <v>532</v>
      </c>
      <c r="AF397" s="68">
        <v>83</v>
      </c>
      <c r="AG397" s="68">
        <v>435</v>
      </c>
      <c r="AH397" s="68">
        <v>66</v>
      </c>
      <c r="AI397" s="68">
        <v>-21600</v>
      </c>
      <c r="AJ397" s="68"/>
      <c r="AK397" s="68"/>
      <c r="AL397" s="68"/>
      <c r="AM397" s="68" t="s">
        <v>732</v>
      </c>
      <c r="AN397" s="70">
        <v>40009.056921296295</v>
      </c>
      <c r="AO397" s="68"/>
      <c r="AP397" s="68" t="b">
        <v>1</v>
      </c>
      <c r="AQ397" s="68" t="b">
        <v>0</v>
      </c>
      <c r="AR397" s="68" t="b">
        <v>0</v>
      </c>
      <c r="AS397" s="68" t="s">
        <v>779</v>
      </c>
      <c r="AT397" s="68">
        <v>1</v>
      </c>
      <c r="AU397" s="72" t="s">
        <v>784</v>
      </c>
      <c r="AV397" s="68" t="b">
        <v>0</v>
      </c>
      <c r="AW397" s="68" t="s">
        <v>876</v>
      </c>
      <c r="AX397" s="72" t="s">
        <v>923</v>
      </c>
      <c r="AY397" s="68" t="s">
        <v>66</v>
      </c>
    </row>
    <row r="398" spans="1:51" x14ac:dyDescent="0.25">
      <c r="A398" s="66" t="s">
        <v>1283</v>
      </c>
      <c r="B398" s="78"/>
      <c r="C398" s="78"/>
      <c r="D398" s="79"/>
      <c r="E398" s="90"/>
      <c r="F398" s="76" t="s">
        <v>6151</v>
      </c>
      <c r="G398" s="91"/>
      <c r="H398" s="77"/>
      <c r="I398" s="82"/>
      <c r="J398" s="92"/>
      <c r="K398" s="77" t="s">
        <v>7024</v>
      </c>
      <c r="L398" s="93"/>
      <c r="M398" s="87"/>
      <c r="N398" s="87"/>
      <c r="O398" s="88"/>
      <c r="P398" s="89"/>
      <c r="Q398" s="89"/>
      <c r="R398" s="75"/>
      <c r="S398" s="75"/>
      <c r="T398" s="75"/>
      <c r="U398" s="75"/>
      <c r="V398" s="52"/>
      <c r="W398" s="52"/>
      <c r="X398" s="52"/>
      <c r="Y398" s="52"/>
      <c r="Z398" s="51"/>
      <c r="AA398" s="83"/>
      <c r="AB398" s="83"/>
      <c r="AC398" s="84"/>
      <c r="AD398" s="68" t="s">
        <v>4364</v>
      </c>
      <c r="AE398" s="68">
        <v>762</v>
      </c>
      <c r="AF398" s="68">
        <v>614</v>
      </c>
      <c r="AG398" s="68">
        <v>6029</v>
      </c>
      <c r="AH398" s="68">
        <v>1207</v>
      </c>
      <c r="AI398" s="68">
        <v>-21600</v>
      </c>
      <c r="AJ398" s="68" t="s">
        <v>4744</v>
      </c>
      <c r="AK398" s="68"/>
      <c r="AL398" s="68"/>
      <c r="AM398" s="68" t="s">
        <v>732</v>
      </c>
      <c r="AN398" s="70">
        <v>40078.700624999998</v>
      </c>
      <c r="AO398" s="72" t="s">
        <v>5571</v>
      </c>
      <c r="AP398" s="68" t="b">
        <v>1</v>
      </c>
      <c r="AQ398" s="68" t="b">
        <v>0</v>
      </c>
      <c r="AR398" s="68" t="b">
        <v>1</v>
      </c>
      <c r="AS398" s="68" t="s">
        <v>779</v>
      </c>
      <c r="AT398" s="68">
        <v>3</v>
      </c>
      <c r="AU398" s="72" t="s">
        <v>784</v>
      </c>
      <c r="AV398" s="68" t="b">
        <v>0</v>
      </c>
      <c r="AW398" s="68" t="s">
        <v>876</v>
      </c>
      <c r="AX398" s="72" t="s">
        <v>6585</v>
      </c>
      <c r="AY398" s="68" t="s">
        <v>66</v>
      </c>
    </row>
    <row r="399" spans="1:51" x14ac:dyDescent="0.25">
      <c r="A399" s="66" t="s">
        <v>231</v>
      </c>
      <c r="B399" s="78"/>
      <c r="C399" s="78"/>
      <c r="D399" s="79"/>
      <c r="E399" s="90"/>
      <c r="F399" s="76" t="s">
        <v>862</v>
      </c>
      <c r="G399" s="91"/>
      <c r="H399" s="77"/>
      <c r="I399" s="82"/>
      <c r="J399" s="92"/>
      <c r="K399" s="77" t="s">
        <v>978</v>
      </c>
      <c r="L399" s="93"/>
      <c r="M399" s="87"/>
      <c r="N399" s="87"/>
      <c r="O399" s="88"/>
      <c r="P399" s="89"/>
      <c r="Q399" s="89"/>
      <c r="R399" s="75"/>
      <c r="S399" s="75"/>
      <c r="T399" s="75"/>
      <c r="U399" s="75"/>
      <c r="V399" s="52"/>
      <c r="W399" s="52"/>
      <c r="X399" s="52"/>
      <c r="Y399" s="52"/>
      <c r="Z399" s="51"/>
      <c r="AA399" s="83"/>
      <c r="AB399" s="83"/>
      <c r="AC399" s="84"/>
      <c r="AD399" s="68" t="s">
        <v>583</v>
      </c>
      <c r="AE399" s="68">
        <v>1904</v>
      </c>
      <c r="AF399" s="68">
        <v>1433</v>
      </c>
      <c r="AG399" s="68">
        <v>12283</v>
      </c>
      <c r="AH399" s="68">
        <v>139</v>
      </c>
      <c r="AI399" s="68">
        <v>-21600</v>
      </c>
      <c r="AJ399" s="68" t="s">
        <v>641</v>
      </c>
      <c r="AK399" s="68" t="s">
        <v>683</v>
      </c>
      <c r="AL399" s="72" t="s">
        <v>722</v>
      </c>
      <c r="AM399" s="68" t="s">
        <v>732</v>
      </c>
      <c r="AN399" s="70">
        <v>39860.664618055554</v>
      </c>
      <c r="AO399" s="72" t="s">
        <v>767</v>
      </c>
      <c r="AP399" s="68" t="b">
        <v>0</v>
      </c>
      <c r="AQ399" s="68" t="b">
        <v>0</v>
      </c>
      <c r="AR399" s="68" t="b">
        <v>1</v>
      </c>
      <c r="AS399" s="68" t="s">
        <v>779</v>
      </c>
      <c r="AT399" s="68">
        <v>38</v>
      </c>
      <c r="AU399" s="72" t="s">
        <v>807</v>
      </c>
      <c r="AV399" s="68" t="b">
        <v>0</v>
      </c>
      <c r="AW399" s="68" t="s">
        <v>876</v>
      </c>
      <c r="AX399" s="72" t="s">
        <v>924</v>
      </c>
      <c r="AY399" s="68" t="s">
        <v>66</v>
      </c>
    </row>
    <row r="400" spans="1:51" x14ac:dyDescent="0.25">
      <c r="A400" s="66" t="s">
        <v>232</v>
      </c>
      <c r="B400" s="78"/>
      <c r="C400" s="78"/>
      <c r="D400" s="79"/>
      <c r="E400" s="90"/>
      <c r="F400" s="76" t="s">
        <v>863</v>
      </c>
      <c r="G400" s="91"/>
      <c r="H400" s="77"/>
      <c r="I400" s="82"/>
      <c r="J400" s="92"/>
      <c r="K400" s="77" t="s">
        <v>979</v>
      </c>
      <c r="L400" s="93"/>
      <c r="M400" s="87"/>
      <c r="N400" s="87"/>
      <c r="O400" s="88"/>
      <c r="P400" s="89"/>
      <c r="Q400" s="89"/>
      <c r="R400" s="75"/>
      <c r="S400" s="75"/>
      <c r="T400" s="75"/>
      <c r="U400" s="75"/>
      <c r="V400" s="52"/>
      <c r="W400" s="52"/>
      <c r="X400" s="52"/>
      <c r="Y400" s="52"/>
      <c r="Z400" s="51"/>
      <c r="AA400" s="83"/>
      <c r="AB400" s="83"/>
      <c r="AC400" s="84"/>
      <c r="AD400" s="68" t="s">
        <v>584</v>
      </c>
      <c r="AE400" s="68">
        <v>350</v>
      </c>
      <c r="AF400" s="68">
        <v>165</v>
      </c>
      <c r="AG400" s="68">
        <v>618</v>
      </c>
      <c r="AH400" s="68">
        <v>54</v>
      </c>
      <c r="AI400" s="68">
        <v>-21600</v>
      </c>
      <c r="AJ400" s="68" t="s">
        <v>642</v>
      </c>
      <c r="AK400" s="68" t="s">
        <v>684</v>
      </c>
      <c r="AL400" s="72" t="s">
        <v>723</v>
      </c>
      <c r="AM400" s="68" t="s">
        <v>732</v>
      </c>
      <c r="AN400" s="70">
        <v>41122.113229166665</v>
      </c>
      <c r="AO400" s="72" t="s">
        <v>768</v>
      </c>
      <c r="AP400" s="68" t="b">
        <v>0</v>
      </c>
      <c r="AQ400" s="68" t="b">
        <v>0</v>
      </c>
      <c r="AR400" s="68" t="b">
        <v>0</v>
      </c>
      <c r="AS400" s="68" t="s">
        <v>779</v>
      </c>
      <c r="AT400" s="68">
        <v>7</v>
      </c>
      <c r="AU400" s="72" t="s">
        <v>808</v>
      </c>
      <c r="AV400" s="68" t="b">
        <v>0</v>
      </c>
      <c r="AW400" s="68" t="s">
        <v>876</v>
      </c>
      <c r="AX400" s="72" t="s">
        <v>925</v>
      </c>
      <c r="AY400" s="68" t="s">
        <v>66</v>
      </c>
    </row>
    <row r="401" spans="1:51" x14ac:dyDescent="0.25">
      <c r="A401" s="66" t="s">
        <v>1284</v>
      </c>
      <c r="B401" s="78"/>
      <c r="C401" s="78"/>
      <c r="D401" s="79"/>
      <c r="E401" s="90"/>
      <c r="F401" s="76" t="s">
        <v>6152</v>
      </c>
      <c r="G401" s="91"/>
      <c r="H401" s="77"/>
      <c r="I401" s="82"/>
      <c r="J401" s="92"/>
      <c r="K401" s="77" t="s">
        <v>7025</v>
      </c>
      <c r="L401" s="93"/>
      <c r="M401" s="87"/>
      <c r="N401" s="87"/>
      <c r="O401" s="88"/>
      <c r="P401" s="89"/>
      <c r="Q401" s="89"/>
      <c r="R401" s="75"/>
      <c r="S401" s="75"/>
      <c r="T401" s="75"/>
      <c r="U401" s="75"/>
      <c r="V401" s="52"/>
      <c r="W401" s="52"/>
      <c r="X401" s="52"/>
      <c r="Y401" s="52"/>
      <c r="Z401" s="51"/>
      <c r="AA401" s="83"/>
      <c r="AB401" s="83"/>
      <c r="AC401" s="84"/>
      <c r="AD401" s="68" t="s">
        <v>1284</v>
      </c>
      <c r="AE401" s="68">
        <v>198</v>
      </c>
      <c r="AF401" s="68">
        <v>1052</v>
      </c>
      <c r="AG401" s="68">
        <v>67244</v>
      </c>
      <c r="AH401" s="68">
        <v>3024</v>
      </c>
      <c r="AI401" s="68">
        <v>-18000</v>
      </c>
      <c r="AJ401" s="68" t="s">
        <v>4745</v>
      </c>
      <c r="AK401" s="68" t="s">
        <v>5004</v>
      </c>
      <c r="AL401" s="68"/>
      <c r="AM401" s="68" t="s">
        <v>733</v>
      </c>
      <c r="AN401" s="70">
        <v>40897.763171296298</v>
      </c>
      <c r="AO401" s="72" t="s">
        <v>5572</v>
      </c>
      <c r="AP401" s="68" t="b">
        <v>0</v>
      </c>
      <c r="AQ401" s="68" t="b">
        <v>0</v>
      </c>
      <c r="AR401" s="68" t="b">
        <v>0</v>
      </c>
      <c r="AS401" s="68" t="s">
        <v>779</v>
      </c>
      <c r="AT401" s="68">
        <v>137</v>
      </c>
      <c r="AU401" s="72" t="s">
        <v>5767</v>
      </c>
      <c r="AV401" s="68" t="b">
        <v>0</v>
      </c>
      <c r="AW401" s="68" t="s">
        <v>876</v>
      </c>
      <c r="AX401" s="72" t="s">
        <v>6586</v>
      </c>
      <c r="AY401" s="68" t="s">
        <v>66</v>
      </c>
    </row>
    <row r="402" spans="1:51" x14ac:dyDescent="0.25">
      <c r="A402" s="66" t="s">
        <v>1399</v>
      </c>
      <c r="B402" s="78"/>
      <c r="C402" s="78"/>
      <c r="D402" s="79"/>
      <c r="E402" s="90"/>
      <c r="F402" s="76" t="s">
        <v>6153</v>
      </c>
      <c r="G402" s="91"/>
      <c r="H402" s="77"/>
      <c r="I402" s="82"/>
      <c r="J402" s="92"/>
      <c r="K402" s="77" t="s">
        <v>7026</v>
      </c>
      <c r="L402" s="93"/>
      <c r="M402" s="87"/>
      <c r="N402" s="87"/>
      <c r="O402" s="88"/>
      <c r="P402" s="89"/>
      <c r="Q402" s="89"/>
      <c r="R402" s="75"/>
      <c r="S402" s="75"/>
      <c r="T402" s="75"/>
      <c r="U402" s="75"/>
      <c r="V402" s="52"/>
      <c r="W402" s="52"/>
      <c r="X402" s="52"/>
      <c r="Y402" s="52"/>
      <c r="Z402" s="51"/>
      <c r="AA402" s="83"/>
      <c r="AB402" s="83"/>
      <c r="AC402" s="84"/>
      <c r="AD402" s="68" t="s">
        <v>4365</v>
      </c>
      <c r="AE402" s="68">
        <v>1927</v>
      </c>
      <c r="AF402" s="68">
        <v>20891</v>
      </c>
      <c r="AG402" s="68">
        <v>18903</v>
      </c>
      <c r="AH402" s="68">
        <v>3670</v>
      </c>
      <c r="AI402" s="68">
        <v>-18000</v>
      </c>
      <c r="AJ402" s="68" t="s">
        <v>4746</v>
      </c>
      <c r="AK402" s="68" t="s">
        <v>676</v>
      </c>
      <c r="AL402" s="72" t="s">
        <v>5241</v>
      </c>
      <c r="AM402" s="68" t="s">
        <v>733</v>
      </c>
      <c r="AN402" s="70">
        <v>39834.69809027778</v>
      </c>
      <c r="AO402" s="72" t="s">
        <v>5573</v>
      </c>
      <c r="AP402" s="68" t="b">
        <v>0</v>
      </c>
      <c r="AQ402" s="68" t="b">
        <v>0</v>
      </c>
      <c r="AR402" s="68" t="b">
        <v>0</v>
      </c>
      <c r="AS402" s="68" t="s">
        <v>779</v>
      </c>
      <c r="AT402" s="68">
        <v>970</v>
      </c>
      <c r="AU402" s="72" t="s">
        <v>5768</v>
      </c>
      <c r="AV402" s="68" t="b">
        <v>0</v>
      </c>
      <c r="AW402" s="68" t="s">
        <v>876</v>
      </c>
      <c r="AX402" s="72" t="s">
        <v>6587</v>
      </c>
      <c r="AY402" s="68" t="s">
        <v>65</v>
      </c>
    </row>
    <row r="403" spans="1:51" x14ac:dyDescent="0.25">
      <c r="A403" s="66" t="s">
        <v>1285</v>
      </c>
      <c r="B403" s="78"/>
      <c r="C403" s="78"/>
      <c r="D403" s="79"/>
      <c r="E403" s="90"/>
      <c r="F403" s="76" t="s">
        <v>6154</v>
      </c>
      <c r="G403" s="91"/>
      <c r="H403" s="77"/>
      <c r="I403" s="82"/>
      <c r="J403" s="92"/>
      <c r="K403" s="77" t="s">
        <v>7027</v>
      </c>
      <c r="L403" s="93"/>
      <c r="M403" s="87"/>
      <c r="N403" s="87"/>
      <c r="O403" s="88"/>
      <c r="P403" s="89"/>
      <c r="Q403" s="89"/>
      <c r="R403" s="75"/>
      <c r="S403" s="75"/>
      <c r="T403" s="75"/>
      <c r="U403" s="75"/>
      <c r="V403" s="52"/>
      <c r="W403" s="52"/>
      <c r="X403" s="52"/>
      <c r="Y403" s="52"/>
      <c r="Z403" s="51"/>
      <c r="AA403" s="83"/>
      <c r="AB403" s="83"/>
      <c r="AC403" s="84"/>
      <c r="AD403" s="68" t="s">
        <v>4321</v>
      </c>
      <c r="AE403" s="68">
        <v>181</v>
      </c>
      <c r="AF403" s="68">
        <v>531</v>
      </c>
      <c r="AG403" s="68">
        <v>192112</v>
      </c>
      <c r="AH403" s="68">
        <v>0</v>
      </c>
      <c r="AI403" s="68">
        <v>-25200</v>
      </c>
      <c r="AJ403" s="68" t="s">
        <v>4747</v>
      </c>
      <c r="AK403" s="68" t="s">
        <v>5005</v>
      </c>
      <c r="AL403" s="72" t="s">
        <v>5242</v>
      </c>
      <c r="AM403" s="68" t="s">
        <v>734</v>
      </c>
      <c r="AN403" s="70">
        <v>40367.002604166664</v>
      </c>
      <c r="AO403" s="72" t="s">
        <v>5574</v>
      </c>
      <c r="AP403" s="68" t="b">
        <v>1</v>
      </c>
      <c r="AQ403" s="68" t="b">
        <v>0</v>
      </c>
      <c r="AR403" s="68" t="b">
        <v>0</v>
      </c>
      <c r="AS403" s="68" t="s">
        <v>779</v>
      </c>
      <c r="AT403" s="68">
        <v>48</v>
      </c>
      <c r="AU403" s="72" t="s">
        <v>784</v>
      </c>
      <c r="AV403" s="68" t="b">
        <v>0</v>
      </c>
      <c r="AW403" s="68" t="s">
        <v>876</v>
      </c>
      <c r="AX403" s="72" t="s">
        <v>6588</v>
      </c>
      <c r="AY403" s="68" t="s">
        <v>66</v>
      </c>
    </row>
    <row r="404" spans="1:51" x14ac:dyDescent="0.25">
      <c r="A404" s="66" t="s">
        <v>1333</v>
      </c>
      <c r="B404" s="78"/>
      <c r="C404" s="78"/>
      <c r="D404" s="79"/>
      <c r="E404" s="90"/>
      <c r="F404" s="76" t="s">
        <v>6155</v>
      </c>
      <c r="G404" s="91"/>
      <c r="H404" s="77"/>
      <c r="I404" s="82"/>
      <c r="J404" s="92"/>
      <c r="K404" s="77" t="s">
        <v>7028</v>
      </c>
      <c r="L404" s="93"/>
      <c r="M404" s="87"/>
      <c r="N404" s="87"/>
      <c r="O404" s="88"/>
      <c r="P404" s="89"/>
      <c r="Q404" s="89"/>
      <c r="R404" s="75"/>
      <c r="S404" s="75"/>
      <c r="T404" s="75"/>
      <c r="U404" s="75"/>
      <c r="V404" s="52"/>
      <c r="W404" s="52"/>
      <c r="X404" s="52"/>
      <c r="Y404" s="52"/>
      <c r="Z404" s="51"/>
      <c r="AA404" s="83"/>
      <c r="AB404" s="83"/>
      <c r="AC404" s="84"/>
      <c r="AD404" s="68" t="s">
        <v>4366</v>
      </c>
      <c r="AE404" s="68">
        <v>1277</v>
      </c>
      <c r="AF404" s="68">
        <v>6310</v>
      </c>
      <c r="AG404" s="68">
        <v>1752</v>
      </c>
      <c r="AH404" s="68">
        <v>479</v>
      </c>
      <c r="AI404" s="68">
        <v>-21600</v>
      </c>
      <c r="AJ404" s="68" t="s">
        <v>4748</v>
      </c>
      <c r="AK404" s="68" t="s">
        <v>654</v>
      </c>
      <c r="AL404" s="72" t="s">
        <v>5243</v>
      </c>
      <c r="AM404" s="68" t="s">
        <v>732</v>
      </c>
      <c r="AN404" s="70">
        <v>40011.546365740738</v>
      </c>
      <c r="AO404" s="72" t="s">
        <v>5575</v>
      </c>
      <c r="AP404" s="68" t="b">
        <v>0</v>
      </c>
      <c r="AQ404" s="68" t="b">
        <v>0</v>
      </c>
      <c r="AR404" s="68" t="b">
        <v>1</v>
      </c>
      <c r="AS404" s="68" t="s">
        <v>779</v>
      </c>
      <c r="AT404" s="68">
        <v>152</v>
      </c>
      <c r="AU404" s="72" t="s">
        <v>5769</v>
      </c>
      <c r="AV404" s="68" t="b">
        <v>0</v>
      </c>
      <c r="AW404" s="68" t="s">
        <v>876</v>
      </c>
      <c r="AX404" s="72" t="s">
        <v>6589</v>
      </c>
      <c r="AY404" s="68" t="s">
        <v>66</v>
      </c>
    </row>
    <row r="405" spans="1:51" x14ac:dyDescent="0.25">
      <c r="A405" s="66" t="s">
        <v>1286</v>
      </c>
      <c r="B405" s="78"/>
      <c r="C405" s="78"/>
      <c r="D405" s="79"/>
      <c r="E405" s="90"/>
      <c r="F405" s="76" t="s">
        <v>6156</v>
      </c>
      <c r="G405" s="91"/>
      <c r="H405" s="77"/>
      <c r="I405" s="82"/>
      <c r="J405" s="92"/>
      <c r="K405" s="77" t="s">
        <v>7029</v>
      </c>
      <c r="L405" s="93"/>
      <c r="M405" s="87"/>
      <c r="N405" s="87"/>
      <c r="O405" s="88"/>
      <c r="P405" s="89"/>
      <c r="Q405" s="89"/>
      <c r="R405" s="75"/>
      <c r="S405" s="75"/>
      <c r="T405" s="75"/>
      <c r="U405" s="75"/>
      <c r="V405" s="52"/>
      <c r="W405" s="52"/>
      <c r="X405" s="52"/>
      <c r="Y405" s="52"/>
      <c r="Z405" s="51"/>
      <c r="AA405" s="83"/>
      <c r="AB405" s="83"/>
      <c r="AC405" s="84"/>
      <c r="AD405" s="68" t="s">
        <v>4367</v>
      </c>
      <c r="AE405" s="68">
        <v>0</v>
      </c>
      <c r="AF405" s="68">
        <v>101</v>
      </c>
      <c r="AG405" s="68">
        <v>12047</v>
      </c>
      <c r="AH405" s="68">
        <v>0</v>
      </c>
      <c r="AI405" s="68"/>
      <c r="AJ405" s="68" t="s">
        <v>4749</v>
      </c>
      <c r="AK405" s="68" t="s">
        <v>4850</v>
      </c>
      <c r="AL405" s="72" t="s">
        <v>5244</v>
      </c>
      <c r="AM405" s="68"/>
      <c r="AN405" s="70">
        <v>41946.81391203704</v>
      </c>
      <c r="AO405" s="72" t="s">
        <v>5576</v>
      </c>
      <c r="AP405" s="68" t="b">
        <v>1</v>
      </c>
      <c r="AQ405" s="68" t="b">
        <v>0</v>
      </c>
      <c r="AR405" s="68" t="b">
        <v>0</v>
      </c>
      <c r="AS405" s="68" t="s">
        <v>779</v>
      </c>
      <c r="AT405" s="68">
        <v>5</v>
      </c>
      <c r="AU405" s="72" t="s">
        <v>784</v>
      </c>
      <c r="AV405" s="68" t="b">
        <v>0</v>
      </c>
      <c r="AW405" s="68" t="s">
        <v>876</v>
      </c>
      <c r="AX405" s="72" t="s">
        <v>6590</v>
      </c>
      <c r="AY405" s="68" t="s">
        <v>66</v>
      </c>
    </row>
    <row r="406" spans="1:51" x14ac:dyDescent="0.25">
      <c r="A406" s="66" t="s">
        <v>1400</v>
      </c>
      <c r="B406" s="78"/>
      <c r="C406" s="78"/>
      <c r="D406" s="79"/>
      <c r="E406" s="90"/>
      <c r="F406" s="76" t="s">
        <v>6157</v>
      </c>
      <c r="G406" s="91"/>
      <c r="H406" s="77"/>
      <c r="I406" s="82"/>
      <c r="J406" s="92"/>
      <c r="K406" s="77" t="s">
        <v>7030</v>
      </c>
      <c r="L406" s="93"/>
      <c r="M406" s="87"/>
      <c r="N406" s="87"/>
      <c r="O406" s="88"/>
      <c r="P406" s="89"/>
      <c r="Q406" s="89"/>
      <c r="R406" s="75"/>
      <c r="S406" s="75"/>
      <c r="T406" s="75"/>
      <c r="U406" s="75"/>
      <c r="V406" s="52"/>
      <c r="W406" s="52"/>
      <c r="X406" s="52"/>
      <c r="Y406" s="52"/>
      <c r="Z406" s="51"/>
      <c r="AA406" s="83"/>
      <c r="AB406" s="83"/>
      <c r="AC406" s="84"/>
      <c r="AD406" s="68" t="s">
        <v>1400</v>
      </c>
      <c r="AE406" s="68">
        <v>294</v>
      </c>
      <c r="AF406" s="68">
        <v>193649</v>
      </c>
      <c r="AG406" s="68">
        <v>272758</v>
      </c>
      <c r="AH406" s="68">
        <v>11862</v>
      </c>
      <c r="AI406" s="68">
        <v>-28800</v>
      </c>
      <c r="AJ406" s="68" t="s">
        <v>4750</v>
      </c>
      <c r="AK406" s="68" t="s">
        <v>5006</v>
      </c>
      <c r="AL406" s="72" t="s">
        <v>5245</v>
      </c>
      <c r="AM406" s="68" t="s">
        <v>731</v>
      </c>
      <c r="AN406" s="70">
        <v>39917.721608796295</v>
      </c>
      <c r="AO406" s="72" t="s">
        <v>5577</v>
      </c>
      <c r="AP406" s="68" t="b">
        <v>0</v>
      </c>
      <c r="AQ406" s="68" t="b">
        <v>0</v>
      </c>
      <c r="AR406" s="68" t="b">
        <v>1</v>
      </c>
      <c r="AS406" s="68" t="s">
        <v>779</v>
      </c>
      <c r="AT406" s="68">
        <v>2615</v>
      </c>
      <c r="AU406" s="72" t="s">
        <v>5770</v>
      </c>
      <c r="AV406" s="68" t="b">
        <v>1</v>
      </c>
      <c r="AW406" s="68" t="s">
        <v>876</v>
      </c>
      <c r="AX406" s="72" t="s">
        <v>6591</v>
      </c>
      <c r="AY406" s="68" t="s">
        <v>65</v>
      </c>
    </row>
    <row r="407" spans="1:51" x14ac:dyDescent="0.25">
      <c r="A407" s="66" t="s">
        <v>1287</v>
      </c>
      <c r="B407" s="78"/>
      <c r="C407" s="78"/>
      <c r="D407" s="79"/>
      <c r="E407" s="90"/>
      <c r="F407" s="76" t="s">
        <v>6158</v>
      </c>
      <c r="G407" s="91"/>
      <c r="H407" s="77"/>
      <c r="I407" s="82"/>
      <c r="J407" s="92"/>
      <c r="K407" s="77" t="s">
        <v>7031</v>
      </c>
      <c r="L407" s="93"/>
      <c r="M407" s="87"/>
      <c r="N407" s="87"/>
      <c r="O407" s="88"/>
      <c r="P407" s="89"/>
      <c r="Q407" s="89"/>
      <c r="R407" s="75"/>
      <c r="S407" s="75"/>
      <c r="T407" s="75"/>
      <c r="U407" s="75"/>
      <c r="V407" s="52"/>
      <c r="W407" s="52"/>
      <c r="X407" s="52"/>
      <c r="Y407" s="52"/>
      <c r="Z407" s="51"/>
      <c r="AA407" s="83"/>
      <c r="AB407" s="83"/>
      <c r="AC407" s="84"/>
      <c r="AD407" s="68" t="s">
        <v>4368</v>
      </c>
      <c r="AE407" s="68">
        <v>85</v>
      </c>
      <c r="AF407" s="68">
        <v>178</v>
      </c>
      <c r="AG407" s="68">
        <v>22148</v>
      </c>
      <c r="AH407" s="68">
        <v>5622</v>
      </c>
      <c r="AI407" s="68"/>
      <c r="AJ407" s="68" t="s">
        <v>4751</v>
      </c>
      <c r="AK407" s="68" t="s">
        <v>654</v>
      </c>
      <c r="AL407" s="68"/>
      <c r="AM407" s="68"/>
      <c r="AN407" s="70">
        <v>41986.156423611108</v>
      </c>
      <c r="AO407" s="72" t="s">
        <v>5578</v>
      </c>
      <c r="AP407" s="68" t="b">
        <v>1</v>
      </c>
      <c r="AQ407" s="68" t="b">
        <v>0</v>
      </c>
      <c r="AR407" s="68" t="b">
        <v>0</v>
      </c>
      <c r="AS407" s="68" t="s">
        <v>779</v>
      </c>
      <c r="AT407" s="68">
        <v>36</v>
      </c>
      <c r="AU407" s="72" t="s">
        <v>784</v>
      </c>
      <c r="AV407" s="68" t="b">
        <v>0</v>
      </c>
      <c r="AW407" s="68" t="s">
        <v>876</v>
      </c>
      <c r="AX407" s="72" t="s">
        <v>6592</v>
      </c>
      <c r="AY407" s="68" t="s">
        <v>66</v>
      </c>
    </row>
    <row r="408" spans="1:51" x14ac:dyDescent="0.25">
      <c r="A408" s="66" t="s">
        <v>234</v>
      </c>
      <c r="B408" s="78"/>
      <c r="C408" s="78"/>
      <c r="D408" s="79"/>
      <c r="E408" s="90"/>
      <c r="F408" s="76" t="s">
        <v>866</v>
      </c>
      <c r="G408" s="91"/>
      <c r="H408" s="77"/>
      <c r="I408" s="82"/>
      <c r="J408" s="92"/>
      <c r="K408" s="77" t="s">
        <v>7032</v>
      </c>
      <c r="L408" s="93"/>
      <c r="M408" s="87"/>
      <c r="N408" s="87"/>
      <c r="O408" s="88"/>
      <c r="P408" s="89"/>
      <c r="Q408" s="89"/>
      <c r="R408" s="75"/>
      <c r="S408" s="75"/>
      <c r="T408" s="75"/>
      <c r="U408" s="75"/>
      <c r="V408" s="52"/>
      <c r="W408" s="52"/>
      <c r="X408" s="52"/>
      <c r="Y408" s="52"/>
      <c r="Z408" s="51"/>
      <c r="AA408" s="83"/>
      <c r="AB408" s="83"/>
      <c r="AC408" s="84"/>
      <c r="AD408" s="68" t="s">
        <v>587</v>
      </c>
      <c r="AE408" s="68">
        <v>764</v>
      </c>
      <c r="AF408" s="68">
        <v>1221</v>
      </c>
      <c r="AG408" s="68">
        <v>4561</v>
      </c>
      <c r="AH408" s="68">
        <v>1244</v>
      </c>
      <c r="AI408" s="68">
        <v>-21600</v>
      </c>
      <c r="AJ408" s="68" t="s">
        <v>645</v>
      </c>
      <c r="AK408" s="68" t="s">
        <v>687</v>
      </c>
      <c r="AL408" s="72" t="s">
        <v>726</v>
      </c>
      <c r="AM408" s="68" t="s">
        <v>732</v>
      </c>
      <c r="AN408" s="70">
        <v>41289.70653935185</v>
      </c>
      <c r="AO408" s="72" t="s">
        <v>770</v>
      </c>
      <c r="AP408" s="68" t="b">
        <v>0</v>
      </c>
      <c r="AQ408" s="68" t="b">
        <v>0</v>
      </c>
      <c r="AR408" s="68" t="b">
        <v>1</v>
      </c>
      <c r="AS408" s="68" t="s">
        <v>779</v>
      </c>
      <c r="AT408" s="68">
        <v>10</v>
      </c>
      <c r="AU408" s="72" t="s">
        <v>810</v>
      </c>
      <c r="AV408" s="68" t="b">
        <v>0</v>
      </c>
      <c r="AW408" s="68" t="s">
        <v>876</v>
      </c>
      <c r="AX408" s="72" t="s">
        <v>928</v>
      </c>
      <c r="AY408" s="68" t="s">
        <v>66</v>
      </c>
    </row>
    <row r="409" spans="1:51" x14ac:dyDescent="0.25">
      <c r="A409" s="66" t="s">
        <v>1401</v>
      </c>
      <c r="B409" s="78"/>
      <c r="C409" s="78"/>
      <c r="D409" s="79"/>
      <c r="E409" s="90"/>
      <c r="F409" s="76" t="s">
        <v>6159</v>
      </c>
      <c r="G409" s="91"/>
      <c r="H409" s="77"/>
      <c r="I409" s="82"/>
      <c r="J409" s="92"/>
      <c r="K409" s="77" t="s">
        <v>7033</v>
      </c>
      <c r="L409" s="93"/>
      <c r="M409" s="87"/>
      <c r="N409" s="87"/>
      <c r="O409" s="88"/>
      <c r="P409" s="89"/>
      <c r="Q409" s="89"/>
      <c r="R409" s="75"/>
      <c r="S409" s="75"/>
      <c r="T409" s="75"/>
      <c r="U409" s="75"/>
      <c r="V409" s="52"/>
      <c r="W409" s="52"/>
      <c r="X409" s="52"/>
      <c r="Y409" s="52"/>
      <c r="Z409" s="51"/>
      <c r="AA409" s="83"/>
      <c r="AB409" s="83"/>
      <c r="AC409" s="84"/>
      <c r="AD409" s="68" t="s">
        <v>4369</v>
      </c>
      <c r="AE409" s="68">
        <v>1707</v>
      </c>
      <c r="AF409" s="68">
        <v>1220294</v>
      </c>
      <c r="AG409" s="68">
        <v>43176</v>
      </c>
      <c r="AH409" s="68">
        <v>8735</v>
      </c>
      <c r="AI409" s="68">
        <v>-18000</v>
      </c>
      <c r="AJ409" s="68" t="s">
        <v>4752</v>
      </c>
      <c r="AK409" s="68" t="s">
        <v>5007</v>
      </c>
      <c r="AL409" s="72" t="s">
        <v>5246</v>
      </c>
      <c r="AM409" s="68" t="s">
        <v>733</v>
      </c>
      <c r="AN409" s="70">
        <v>40007.750509259262</v>
      </c>
      <c r="AO409" s="72" t="s">
        <v>5579</v>
      </c>
      <c r="AP409" s="68" t="b">
        <v>0</v>
      </c>
      <c r="AQ409" s="68" t="b">
        <v>0</v>
      </c>
      <c r="AR409" s="68" t="b">
        <v>0</v>
      </c>
      <c r="AS409" s="68" t="s">
        <v>779</v>
      </c>
      <c r="AT409" s="68">
        <v>4842</v>
      </c>
      <c r="AU409" s="72" t="s">
        <v>5771</v>
      </c>
      <c r="AV409" s="68" t="b">
        <v>1</v>
      </c>
      <c r="AW409" s="68" t="s">
        <v>876</v>
      </c>
      <c r="AX409" s="72" t="s">
        <v>6593</v>
      </c>
      <c r="AY409" s="68" t="s">
        <v>65</v>
      </c>
    </row>
    <row r="410" spans="1:51" x14ac:dyDescent="0.25">
      <c r="A410" s="66" t="s">
        <v>1402</v>
      </c>
      <c r="B410" s="78"/>
      <c r="C410" s="78"/>
      <c r="D410" s="79"/>
      <c r="E410" s="90"/>
      <c r="F410" s="76" t="s">
        <v>6160</v>
      </c>
      <c r="G410" s="91"/>
      <c r="H410" s="77"/>
      <c r="I410" s="82"/>
      <c r="J410" s="92"/>
      <c r="K410" s="77" t="s">
        <v>7034</v>
      </c>
      <c r="L410" s="93"/>
      <c r="M410" s="87"/>
      <c r="N410" s="87"/>
      <c r="O410" s="88"/>
      <c r="P410" s="89"/>
      <c r="Q410" s="89"/>
      <c r="R410" s="75"/>
      <c r="S410" s="75"/>
      <c r="T410" s="75"/>
      <c r="U410" s="75"/>
      <c r="V410" s="52"/>
      <c r="W410" s="52"/>
      <c r="X410" s="52"/>
      <c r="Y410" s="52"/>
      <c r="Z410" s="51"/>
      <c r="AA410" s="83"/>
      <c r="AB410" s="83"/>
      <c r="AC410" s="84"/>
      <c r="AD410" s="68" t="s">
        <v>4370</v>
      </c>
      <c r="AE410" s="68">
        <v>5831</v>
      </c>
      <c r="AF410" s="68">
        <v>1504714</v>
      </c>
      <c r="AG410" s="68">
        <v>32884</v>
      </c>
      <c r="AH410" s="68">
        <v>4735</v>
      </c>
      <c r="AI410" s="68">
        <v>-25200</v>
      </c>
      <c r="AJ410" s="68" t="s">
        <v>4753</v>
      </c>
      <c r="AK410" s="68" t="s">
        <v>5008</v>
      </c>
      <c r="AL410" s="72" t="s">
        <v>5247</v>
      </c>
      <c r="AM410" s="68" t="s">
        <v>734</v>
      </c>
      <c r="AN410" s="70">
        <v>39820.814837962964</v>
      </c>
      <c r="AO410" s="72" t="s">
        <v>5580</v>
      </c>
      <c r="AP410" s="68" t="b">
        <v>0</v>
      </c>
      <c r="AQ410" s="68" t="b">
        <v>0</v>
      </c>
      <c r="AR410" s="68" t="b">
        <v>1</v>
      </c>
      <c r="AS410" s="68" t="s">
        <v>779</v>
      </c>
      <c r="AT410" s="68">
        <v>7355</v>
      </c>
      <c r="AU410" s="72" t="s">
        <v>5772</v>
      </c>
      <c r="AV410" s="68" t="b">
        <v>1</v>
      </c>
      <c r="AW410" s="68" t="s">
        <v>876</v>
      </c>
      <c r="AX410" s="72" t="s">
        <v>6594</v>
      </c>
      <c r="AY410" s="68" t="s">
        <v>65</v>
      </c>
    </row>
    <row r="411" spans="1:51" x14ac:dyDescent="0.25">
      <c r="A411" s="66" t="s">
        <v>233</v>
      </c>
      <c r="B411" s="78"/>
      <c r="C411" s="78"/>
      <c r="D411" s="79"/>
      <c r="E411" s="90"/>
      <c r="F411" s="76" t="s">
        <v>864</v>
      </c>
      <c r="G411" s="91"/>
      <c r="H411" s="77"/>
      <c r="I411" s="82"/>
      <c r="J411" s="92"/>
      <c r="K411" s="77" t="s">
        <v>980</v>
      </c>
      <c r="L411" s="93"/>
      <c r="M411" s="87"/>
      <c r="N411" s="87"/>
      <c r="O411" s="88"/>
      <c r="P411" s="89"/>
      <c r="Q411" s="89"/>
      <c r="R411" s="75"/>
      <c r="S411" s="75"/>
      <c r="T411" s="75"/>
      <c r="U411" s="75"/>
      <c r="V411" s="52"/>
      <c r="W411" s="52"/>
      <c r="X411" s="52"/>
      <c r="Y411" s="52"/>
      <c r="Z411" s="51"/>
      <c r="AA411" s="83"/>
      <c r="AB411" s="83"/>
      <c r="AC411" s="84"/>
      <c r="AD411" s="68" t="s">
        <v>585</v>
      </c>
      <c r="AE411" s="68">
        <v>973</v>
      </c>
      <c r="AF411" s="68">
        <v>1547</v>
      </c>
      <c r="AG411" s="68">
        <v>467</v>
      </c>
      <c r="AH411" s="68">
        <v>213</v>
      </c>
      <c r="AI411" s="68">
        <v>-21600</v>
      </c>
      <c r="AJ411" s="68" t="s">
        <v>643</v>
      </c>
      <c r="AK411" s="68" t="s">
        <v>685</v>
      </c>
      <c r="AL411" s="72" t="s">
        <v>724</v>
      </c>
      <c r="AM411" s="68" t="s">
        <v>732</v>
      </c>
      <c r="AN411" s="70">
        <v>41661.19672453704</v>
      </c>
      <c r="AO411" s="72" t="s">
        <v>769</v>
      </c>
      <c r="AP411" s="68" t="b">
        <v>0</v>
      </c>
      <c r="AQ411" s="68" t="b">
        <v>0</v>
      </c>
      <c r="AR411" s="68" t="b">
        <v>1</v>
      </c>
      <c r="AS411" s="68" t="s">
        <v>779</v>
      </c>
      <c r="AT411" s="68">
        <v>13</v>
      </c>
      <c r="AU411" s="72" t="s">
        <v>784</v>
      </c>
      <c r="AV411" s="68" t="b">
        <v>0</v>
      </c>
      <c r="AW411" s="68" t="s">
        <v>876</v>
      </c>
      <c r="AX411" s="72" t="s">
        <v>926</v>
      </c>
      <c r="AY411" s="68" t="s">
        <v>66</v>
      </c>
    </row>
    <row r="412" spans="1:51" x14ac:dyDescent="0.25">
      <c r="A412" s="66" t="s">
        <v>249</v>
      </c>
      <c r="B412" s="78"/>
      <c r="C412" s="78"/>
      <c r="D412" s="79"/>
      <c r="E412" s="90"/>
      <c r="F412" s="76" t="s">
        <v>865</v>
      </c>
      <c r="G412" s="91"/>
      <c r="H412" s="77"/>
      <c r="I412" s="82"/>
      <c r="J412" s="92"/>
      <c r="K412" s="77" t="s">
        <v>981</v>
      </c>
      <c r="L412" s="93"/>
      <c r="M412" s="87"/>
      <c r="N412" s="87"/>
      <c r="O412" s="88"/>
      <c r="P412" s="89"/>
      <c r="Q412" s="89"/>
      <c r="R412" s="75"/>
      <c r="S412" s="75"/>
      <c r="T412" s="75"/>
      <c r="U412" s="75"/>
      <c r="V412" s="52"/>
      <c r="W412" s="52"/>
      <c r="X412" s="52"/>
      <c r="Y412" s="52"/>
      <c r="Z412" s="51"/>
      <c r="AA412" s="83"/>
      <c r="AB412" s="83"/>
      <c r="AC412" s="84"/>
      <c r="AD412" s="68" t="s">
        <v>586</v>
      </c>
      <c r="AE412" s="68">
        <v>224</v>
      </c>
      <c r="AF412" s="68">
        <v>596</v>
      </c>
      <c r="AG412" s="68">
        <v>1112</v>
      </c>
      <c r="AH412" s="68">
        <v>6</v>
      </c>
      <c r="AI412" s="68">
        <v>-21600</v>
      </c>
      <c r="AJ412" s="68" t="s">
        <v>644</v>
      </c>
      <c r="AK412" s="68" t="s">
        <v>686</v>
      </c>
      <c r="AL412" s="72" t="s">
        <v>725</v>
      </c>
      <c r="AM412" s="68" t="s">
        <v>732</v>
      </c>
      <c r="AN412" s="70">
        <v>39918.572337962964</v>
      </c>
      <c r="AO412" s="68"/>
      <c r="AP412" s="68" t="b">
        <v>0</v>
      </c>
      <c r="AQ412" s="68" t="b">
        <v>0</v>
      </c>
      <c r="AR412" s="68" t="b">
        <v>0</v>
      </c>
      <c r="AS412" s="68" t="s">
        <v>779</v>
      </c>
      <c r="AT412" s="68">
        <v>35</v>
      </c>
      <c r="AU412" s="72" t="s">
        <v>809</v>
      </c>
      <c r="AV412" s="68" t="b">
        <v>0</v>
      </c>
      <c r="AW412" s="68" t="s">
        <v>876</v>
      </c>
      <c r="AX412" s="72" t="s">
        <v>927</v>
      </c>
      <c r="AY412" s="68" t="s">
        <v>65</v>
      </c>
    </row>
    <row r="413" spans="1:51" x14ac:dyDescent="0.25">
      <c r="A413" s="66" t="s">
        <v>235</v>
      </c>
      <c r="B413" s="78"/>
      <c r="C413" s="78"/>
      <c r="D413" s="79"/>
      <c r="E413" s="90"/>
      <c r="F413" s="76" t="s">
        <v>867</v>
      </c>
      <c r="G413" s="91"/>
      <c r="H413" s="77"/>
      <c r="I413" s="82"/>
      <c r="J413" s="92"/>
      <c r="K413" s="77" t="s">
        <v>982</v>
      </c>
      <c r="L413" s="93"/>
      <c r="M413" s="87"/>
      <c r="N413" s="87"/>
      <c r="O413" s="88"/>
      <c r="P413" s="89"/>
      <c r="Q413" s="89"/>
      <c r="R413" s="75"/>
      <c r="S413" s="75"/>
      <c r="T413" s="75"/>
      <c r="U413" s="75"/>
      <c r="V413" s="52"/>
      <c r="W413" s="52"/>
      <c r="X413" s="52"/>
      <c r="Y413" s="52"/>
      <c r="Z413" s="51"/>
      <c r="AA413" s="83"/>
      <c r="AB413" s="83"/>
      <c r="AC413" s="84"/>
      <c r="AD413" s="68" t="s">
        <v>588</v>
      </c>
      <c r="AE413" s="68">
        <v>125</v>
      </c>
      <c r="AF413" s="68">
        <v>76</v>
      </c>
      <c r="AG413" s="68">
        <v>51</v>
      </c>
      <c r="AH413" s="68">
        <v>31</v>
      </c>
      <c r="AI413" s="68"/>
      <c r="AJ413" s="68" t="s">
        <v>646</v>
      </c>
      <c r="AK413" s="68" t="s">
        <v>688</v>
      </c>
      <c r="AL413" s="68"/>
      <c r="AM413" s="68"/>
      <c r="AN413" s="70">
        <v>42234.83121527778</v>
      </c>
      <c r="AO413" s="72" t="s">
        <v>771</v>
      </c>
      <c r="AP413" s="68" t="b">
        <v>0</v>
      </c>
      <c r="AQ413" s="68" t="b">
        <v>0</v>
      </c>
      <c r="AR413" s="68" t="b">
        <v>0</v>
      </c>
      <c r="AS413" s="68" t="s">
        <v>779</v>
      </c>
      <c r="AT413" s="68">
        <v>0</v>
      </c>
      <c r="AU413" s="72" t="s">
        <v>784</v>
      </c>
      <c r="AV413" s="68" t="b">
        <v>0</v>
      </c>
      <c r="AW413" s="68" t="s">
        <v>876</v>
      </c>
      <c r="AX413" s="72" t="s">
        <v>929</v>
      </c>
      <c r="AY413" s="68" t="s">
        <v>66</v>
      </c>
    </row>
    <row r="414" spans="1:51" x14ac:dyDescent="0.25">
      <c r="A414" s="66" t="s">
        <v>236</v>
      </c>
      <c r="B414" s="78"/>
      <c r="C414" s="78"/>
      <c r="D414" s="79"/>
      <c r="E414" s="90"/>
      <c r="F414" s="76" t="s">
        <v>868</v>
      </c>
      <c r="G414" s="91"/>
      <c r="H414" s="77"/>
      <c r="I414" s="82"/>
      <c r="J414" s="92"/>
      <c r="K414" s="77" t="s">
        <v>983</v>
      </c>
      <c r="L414" s="93"/>
      <c r="M414" s="87"/>
      <c r="N414" s="87"/>
      <c r="O414" s="88"/>
      <c r="P414" s="89"/>
      <c r="Q414" s="89"/>
      <c r="R414" s="75"/>
      <c r="S414" s="75"/>
      <c r="T414" s="75"/>
      <c r="U414" s="75"/>
      <c r="V414" s="52"/>
      <c r="W414" s="52"/>
      <c r="X414" s="52"/>
      <c r="Y414" s="52"/>
      <c r="Z414" s="51"/>
      <c r="AA414" s="83"/>
      <c r="AB414" s="83"/>
      <c r="AC414" s="84"/>
      <c r="AD414" s="68" t="s">
        <v>589</v>
      </c>
      <c r="AE414" s="68">
        <v>427</v>
      </c>
      <c r="AF414" s="68">
        <v>336</v>
      </c>
      <c r="AG414" s="68">
        <v>1447</v>
      </c>
      <c r="AH414" s="68">
        <v>402</v>
      </c>
      <c r="AI414" s="68">
        <v>-21600</v>
      </c>
      <c r="AJ414" s="68"/>
      <c r="AK414" s="68" t="s">
        <v>688</v>
      </c>
      <c r="AL414" s="68"/>
      <c r="AM414" s="68" t="s">
        <v>732</v>
      </c>
      <c r="AN414" s="70">
        <v>39918.121990740743</v>
      </c>
      <c r="AO414" s="72" t="s">
        <v>772</v>
      </c>
      <c r="AP414" s="68" t="b">
        <v>0</v>
      </c>
      <c r="AQ414" s="68" t="b">
        <v>0</v>
      </c>
      <c r="AR414" s="68" t="b">
        <v>1</v>
      </c>
      <c r="AS414" s="68" t="s">
        <v>779</v>
      </c>
      <c r="AT414" s="68">
        <v>1</v>
      </c>
      <c r="AU414" s="72" t="s">
        <v>811</v>
      </c>
      <c r="AV414" s="68" t="b">
        <v>0</v>
      </c>
      <c r="AW414" s="68" t="s">
        <v>876</v>
      </c>
      <c r="AX414" s="72" t="s">
        <v>930</v>
      </c>
      <c r="AY414" s="68" t="s">
        <v>66</v>
      </c>
    </row>
    <row r="415" spans="1:51" x14ac:dyDescent="0.25">
      <c r="A415" s="66" t="s">
        <v>1288</v>
      </c>
      <c r="B415" s="78"/>
      <c r="C415" s="78"/>
      <c r="D415" s="79"/>
      <c r="E415" s="90"/>
      <c r="F415" s="76" t="s">
        <v>6161</v>
      </c>
      <c r="G415" s="91"/>
      <c r="H415" s="77"/>
      <c r="I415" s="82"/>
      <c r="J415" s="92"/>
      <c r="K415" s="77" t="s">
        <v>7035</v>
      </c>
      <c r="L415" s="93"/>
      <c r="M415" s="87"/>
      <c r="N415" s="87"/>
      <c r="O415" s="88"/>
      <c r="P415" s="89"/>
      <c r="Q415" s="89"/>
      <c r="R415" s="75"/>
      <c r="S415" s="75"/>
      <c r="T415" s="75"/>
      <c r="U415" s="75"/>
      <c r="V415" s="52"/>
      <c r="W415" s="52"/>
      <c r="X415" s="52"/>
      <c r="Y415" s="52"/>
      <c r="Z415" s="51"/>
      <c r="AA415" s="83"/>
      <c r="AB415" s="83"/>
      <c r="AC415" s="84"/>
      <c r="AD415" s="68" t="s">
        <v>4371</v>
      </c>
      <c r="AE415" s="68">
        <v>170</v>
      </c>
      <c r="AF415" s="68">
        <v>178</v>
      </c>
      <c r="AG415" s="68">
        <v>5183</v>
      </c>
      <c r="AH415" s="68">
        <v>1487</v>
      </c>
      <c r="AI415" s="68">
        <v>-21600</v>
      </c>
      <c r="AJ415" s="68" t="s">
        <v>4754</v>
      </c>
      <c r="AK415" s="68" t="s">
        <v>680</v>
      </c>
      <c r="AL415" s="68"/>
      <c r="AM415" s="68" t="s">
        <v>732</v>
      </c>
      <c r="AN415" s="70">
        <v>40070.893020833333</v>
      </c>
      <c r="AO415" s="72" t="s">
        <v>5581</v>
      </c>
      <c r="AP415" s="68" t="b">
        <v>0</v>
      </c>
      <c r="AQ415" s="68" t="b">
        <v>0</v>
      </c>
      <c r="AR415" s="68" t="b">
        <v>0</v>
      </c>
      <c r="AS415" s="68" t="s">
        <v>779</v>
      </c>
      <c r="AT415" s="68">
        <v>8</v>
      </c>
      <c r="AU415" s="72" t="s">
        <v>5773</v>
      </c>
      <c r="AV415" s="68" t="b">
        <v>0</v>
      </c>
      <c r="AW415" s="68" t="s">
        <v>876</v>
      </c>
      <c r="AX415" s="72" t="s">
        <v>6595</v>
      </c>
      <c r="AY415" s="68" t="s">
        <v>66</v>
      </c>
    </row>
    <row r="416" spans="1:51" x14ac:dyDescent="0.25">
      <c r="A416" s="66" t="s">
        <v>1289</v>
      </c>
      <c r="B416" s="78"/>
      <c r="C416" s="78"/>
      <c r="D416" s="79"/>
      <c r="E416" s="90"/>
      <c r="F416" s="76" t="s">
        <v>6162</v>
      </c>
      <c r="G416" s="91"/>
      <c r="H416" s="77"/>
      <c r="I416" s="82"/>
      <c r="J416" s="92"/>
      <c r="K416" s="77" t="s">
        <v>7036</v>
      </c>
      <c r="L416" s="93"/>
      <c r="M416" s="87"/>
      <c r="N416" s="87"/>
      <c r="O416" s="88"/>
      <c r="P416" s="89"/>
      <c r="Q416" s="89"/>
      <c r="R416" s="75"/>
      <c r="S416" s="75"/>
      <c r="T416" s="75"/>
      <c r="U416" s="75"/>
      <c r="V416" s="52"/>
      <c r="W416" s="52"/>
      <c r="X416" s="52"/>
      <c r="Y416" s="52"/>
      <c r="Z416" s="51"/>
      <c r="AA416" s="83"/>
      <c r="AB416" s="83"/>
      <c r="AC416" s="84"/>
      <c r="AD416" s="68" t="s">
        <v>4372</v>
      </c>
      <c r="AE416" s="68">
        <v>118</v>
      </c>
      <c r="AF416" s="68">
        <v>57</v>
      </c>
      <c r="AG416" s="68">
        <v>907</v>
      </c>
      <c r="AH416" s="68">
        <v>66</v>
      </c>
      <c r="AI416" s="68"/>
      <c r="AJ416" s="68" t="s">
        <v>4755</v>
      </c>
      <c r="AK416" s="68" t="s">
        <v>5009</v>
      </c>
      <c r="AL416" s="72" t="s">
        <v>5248</v>
      </c>
      <c r="AM416" s="68"/>
      <c r="AN416" s="70">
        <v>42330.259444444448</v>
      </c>
      <c r="AO416" s="72" t="s">
        <v>5582</v>
      </c>
      <c r="AP416" s="68" t="b">
        <v>0</v>
      </c>
      <c r="AQ416" s="68" t="b">
        <v>0</v>
      </c>
      <c r="AR416" s="68" t="b">
        <v>0</v>
      </c>
      <c r="AS416" s="68" t="s">
        <v>779</v>
      </c>
      <c r="AT416" s="68">
        <v>4</v>
      </c>
      <c r="AU416" s="72" t="s">
        <v>784</v>
      </c>
      <c r="AV416" s="68" t="b">
        <v>0</v>
      </c>
      <c r="AW416" s="68" t="s">
        <v>876</v>
      </c>
      <c r="AX416" s="72" t="s">
        <v>6596</v>
      </c>
      <c r="AY416" s="68" t="s">
        <v>66</v>
      </c>
    </row>
    <row r="417" spans="1:51" x14ac:dyDescent="0.25">
      <c r="A417" s="66" t="s">
        <v>237</v>
      </c>
      <c r="B417" s="78"/>
      <c r="C417" s="78"/>
      <c r="D417" s="79"/>
      <c r="E417" s="90"/>
      <c r="F417" s="76" t="s">
        <v>869</v>
      </c>
      <c r="G417" s="91"/>
      <c r="H417" s="77"/>
      <c r="I417" s="82"/>
      <c r="J417" s="92"/>
      <c r="K417" s="77" t="s">
        <v>984</v>
      </c>
      <c r="L417" s="93"/>
      <c r="M417" s="87"/>
      <c r="N417" s="87"/>
      <c r="O417" s="88"/>
      <c r="P417" s="89"/>
      <c r="Q417" s="89"/>
      <c r="R417" s="75"/>
      <c r="S417" s="75"/>
      <c r="T417" s="75"/>
      <c r="U417" s="75"/>
      <c r="V417" s="52"/>
      <c r="W417" s="52"/>
      <c r="X417" s="52"/>
      <c r="Y417" s="52"/>
      <c r="Z417" s="51"/>
      <c r="AA417" s="83"/>
      <c r="AB417" s="83"/>
      <c r="AC417" s="84"/>
      <c r="AD417" s="68" t="s">
        <v>590</v>
      </c>
      <c r="AE417" s="68">
        <v>404</v>
      </c>
      <c r="AF417" s="68">
        <v>566</v>
      </c>
      <c r="AG417" s="68">
        <v>1490</v>
      </c>
      <c r="AH417" s="68">
        <v>115</v>
      </c>
      <c r="AI417" s="68">
        <v>-28800</v>
      </c>
      <c r="AJ417" s="68" t="s">
        <v>647</v>
      </c>
      <c r="AK417" s="68" t="s">
        <v>689</v>
      </c>
      <c r="AL417" s="72" t="s">
        <v>727</v>
      </c>
      <c r="AM417" s="68" t="s">
        <v>731</v>
      </c>
      <c r="AN417" s="70">
        <v>40713.262638888889</v>
      </c>
      <c r="AO417" s="72" t="s">
        <v>773</v>
      </c>
      <c r="AP417" s="68" t="b">
        <v>0</v>
      </c>
      <c r="AQ417" s="68" t="b">
        <v>0</v>
      </c>
      <c r="AR417" s="68" t="b">
        <v>1</v>
      </c>
      <c r="AS417" s="68" t="s">
        <v>779</v>
      </c>
      <c r="AT417" s="68">
        <v>24</v>
      </c>
      <c r="AU417" s="72" t="s">
        <v>784</v>
      </c>
      <c r="AV417" s="68" t="b">
        <v>0</v>
      </c>
      <c r="AW417" s="68" t="s">
        <v>876</v>
      </c>
      <c r="AX417" s="72" t="s">
        <v>931</v>
      </c>
      <c r="AY417" s="68" t="s">
        <v>66</v>
      </c>
    </row>
    <row r="418" spans="1:51" x14ac:dyDescent="0.25">
      <c r="A418" s="66" t="s">
        <v>238</v>
      </c>
      <c r="B418" s="78"/>
      <c r="C418" s="78"/>
      <c r="D418" s="79"/>
      <c r="E418" s="90"/>
      <c r="F418" s="76" t="s">
        <v>870</v>
      </c>
      <c r="G418" s="91"/>
      <c r="H418" s="77"/>
      <c r="I418" s="82"/>
      <c r="J418" s="92"/>
      <c r="K418" s="77" t="s">
        <v>985</v>
      </c>
      <c r="L418" s="93"/>
      <c r="M418" s="87"/>
      <c r="N418" s="87"/>
      <c r="O418" s="88"/>
      <c r="P418" s="89"/>
      <c r="Q418" s="89"/>
      <c r="R418" s="75"/>
      <c r="S418" s="75"/>
      <c r="T418" s="75"/>
      <c r="U418" s="75"/>
      <c r="V418" s="52"/>
      <c r="W418" s="52"/>
      <c r="X418" s="52"/>
      <c r="Y418" s="52"/>
      <c r="Z418" s="51"/>
      <c r="AA418" s="83"/>
      <c r="AB418" s="83"/>
      <c r="AC418" s="84"/>
      <c r="AD418" s="68" t="s">
        <v>591</v>
      </c>
      <c r="AE418" s="68">
        <v>357</v>
      </c>
      <c r="AF418" s="68">
        <v>822</v>
      </c>
      <c r="AG418" s="68">
        <v>1001</v>
      </c>
      <c r="AH418" s="68">
        <v>428</v>
      </c>
      <c r="AI418" s="68">
        <v>-25200</v>
      </c>
      <c r="AJ418" s="68" t="s">
        <v>648</v>
      </c>
      <c r="AK418" s="68"/>
      <c r="AL418" s="72" t="s">
        <v>728</v>
      </c>
      <c r="AM418" s="68" t="s">
        <v>660</v>
      </c>
      <c r="AN418" s="70">
        <v>41416.991736111115</v>
      </c>
      <c r="AO418" s="72" t="s">
        <v>774</v>
      </c>
      <c r="AP418" s="68" t="b">
        <v>0</v>
      </c>
      <c r="AQ418" s="68" t="b">
        <v>0</v>
      </c>
      <c r="AR418" s="68" t="b">
        <v>0</v>
      </c>
      <c r="AS418" s="68" t="s">
        <v>779</v>
      </c>
      <c r="AT418" s="68">
        <v>38</v>
      </c>
      <c r="AU418" s="72" t="s">
        <v>812</v>
      </c>
      <c r="AV418" s="68" t="b">
        <v>0</v>
      </c>
      <c r="AW418" s="68" t="s">
        <v>876</v>
      </c>
      <c r="AX418" s="72" t="s">
        <v>932</v>
      </c>
      <c r="AY418" s="68" t="s">
        <v>66</v>
      </c>
    </row>
    <row r="419" spans="1:51" x14ac:dyDescent="0.25">
      <c r="A419" s="66" t="s">
        <v>1290</v>
      </c>
      <c r="B419" s="78"/>
      <c r="C419" s="78"/>
      <c r="D419" s="79"/>
      <c r="E419" s="90"/>
      <c r="F419" s="76" t="s">
        <v>6163</v>
      </c>
      <c r="G419" s="91"/>
      <c r="H419" s="77"/>
      <c r="I419" s="82"/>
      <c r="J419" s="92"/>
      <c r="K419" s="77" t="s">
        <v>7037</v>
      </c>
      <c r="L419" s="93"/>
      <c r="M419" s="87"/>
      <c r="N419" s="87"/>
      <c r="O419" s="88"/>
      <c r="P419" s="89"/>
      <c r="Q419" s="89"/>
      <c r="R419" s="75"/>
      <c r="S419" s="75"/>
      <c r="T419" s="75"/>
      <c r="U419" s="75"/>
      <c r="V419" s="52"/>
      <c r="W419" s="52"/>
      <c r="X419" s="52"/>
      <c r="Y419" s="52"/>
      <c r="Z419" s="51"/>
      <c r="AA419" s="83"/>
      <c r="AB419" s="83"/>
      <c r="AC419" s="84"/>
      <c r="AD419" s="68" t="s">
        <v>4373</v>
      </c>
      <c r="AE419" s="68">
        <v>592</v>
      </c>
      <c r="AF419" s="68">
        <v>344</v>
      </c>
      <c r="AG419" s="68">
        <v>424</v>
      </c>
      <c r="AH419" s="68">
        <v>2</v>
      </c>
      <c r="AI419" s="68">
        <v>-21600</v>
      </c>
      <c r="AJ419" s="68" t="s">
        <v>4756</v>
      </c>
      <c r="AK419" s="68" t="s">
        <v>5010</v>
      </c>
      <c r="AL419" s="72" t="s">
        <v>5249</v>
      </c>
      <c r="AM419" s="68" t="s">
        <v>732</v>
      </c>
      <c r="AN419" s="70">
        <v>41324.864942129629</v>
      </c>
      <c r="AO419" s="72" t="s">
        <v>5583</v>
      </c>
      <c r="AP419" s="68" t="b">
        <v>0</v>
      </c>
      <c r="AQ419" s="68" t="b">
        <v>0</v>
      </c>
      <c r="AR419" s="68" t="b">
        <v>0</v>
      </c>
      <c r="AS419" s="68" t="s">
        <v>779</v>
      </c>
      <c r="AT419" s="68">
        <v>6</v>
      </c>
      <c r="AU419" s="72" t="s">
        <v>5730</v>
      </c>
      <c r="AV419" s="68" t="b">
        <v>0</v>
      </c>
      <c r="AW419" s="68" t="s">
        <v>876</v>
      </c>
      <c r="AX419" s="72" t="s">
        <v>6597</v>
      </c>
      <c r="AY419" s="68" t="s">
        <v>66</v>
      </c>
    </row>
    <row r="420" spans="1:51" x14ac:dyDescent="0.25">
      <c r="A420" s="66" t="s">
        <v>240</v>
      </c>
      <c r="B420" s="78"/>
      <c r="C420" s="78"/>
      <c r="D420" s="79"/>
      <c r="E420" s="90"/>
      <c r="F420" s="76" t="s">
        <v>871</v>
      </c>
      <c r="G420" s="91"/>
      <c r="H420" s="77"/>
      <c r="I420" s="82"/>
      <c r="J420" s="92"/>
      <c r="K420" s="77" t="s">
        <v>986</v>
      </c>
      <c r="L420" s="93"/>
      <c r="M420" s="87"/>
      <c r="N420" s="87"/>
      <c r="O420" s="88"/>
      <c r="P420" s="89"/>
      <c r="Q420" s="89"/>
      <c r="R420" s="75"/>
      <c r="S420" s="75"/>
      <c r="T420" s="75"/>
      <c r="U420" s="75"/>
      <c r="V420" s="52"/>
      <c r="W420" s="52"/>
      <c r="X420" s="52"/>
      <c r="Y420" s="52"/>
      <c r="Z420" s="51"/>
      <c r="AA420" s="83"/>
      <c r="AB420" s="83"/>
      <c r="AC420" s="84"/>
      <c r="AD420" s="68" t="s">
        <v>592</v>
      </c>
      <c r="AE420" s="68">
        <v>95</v>
      </c>
      <c r="AF420" s="68">
        <v>47</v>
      </c>
      <c r="AG420" s="68">
        <v>106</v>
      </c>
      <c r="AH420" s="68">
        <v>212</v>
      </c>
      <c r="AI420" s="68"/>
      <c r="AJ420" s="68" t="s">
        <v>649</v>
      </c>
      <c r="AK420" s="68" t="s">
        <v>690</v>
      </c>
      <c r="AL420" s="68"/>
      <c r="AM420" s="68"/>
      <c r="AN420" s="70">
        <v>39879.993645833332</v>
      </c>
      <c r="AO420" s="72" t="s">
        <v>775</v>
      </c>
      <c r="AP420" s="68" t="b">
        <v>1</v>
      </c>
      <c r="AQ420" s="68" t="b">
        <v>0</v>
      </c>
      <c r="AR420" s="68" t="b">
        <v>0</v>
      </c>
      <c r="AS420" s="68" t="s">
        <v>779</v>
      </c>
      <c r="AT420" s="68">
        <v>0</v>
      </c>
      <c r="AU420" s="72" t="s">
        <v>784</v>
      </c>
      <c r="AV420" s="68" t="b">
        <v>0</v>
      </c>
      <c r="AW420" s="68" t="s">
        <v>876</v>
      </c>
      <c r="AX420" s="72" t="s">
        <v>933</v>
      </c>
      <c r="AY420" s="68" t="s">
        <v>66</v>
      </c>
    </row>
    <row r="421" spans="1:51" x14ac:dyDescent="0.25">
      <c r="A421" s="66" t="s">
        <v>241</v>
      </c>
      <c r="B421" s="78"/>
      <c r="C421" s="78"/>
      <c r="D421" s="79"/>
      <c r="E421" s="90"/>
      <c r="F421" s="76" t="s">
        <v>872</v>
      </c>
      <c r="G421" s="91"/>
      <c r="H421" s="77"/>
      <c r="I421" s="82"/>
      <c r="J421" s="92"/>
      <c r="K421" s="77" t="s">
        <v>987</v>
      </c>
      <c r="L421" s="93"/>
      <c r="M421" s="87"/>
      <c r="N421" s="87"/>
      <c r="O421" s="88"/>
      <c r="P421" s="89"/>
      <c r="Q421" s="89"/>
      <c r="R421" s="75"/>
      <c r="S421" s="75"/>
      <c r="T421" s="75"/>
      <c r="U421" s="75"/>
      <c r="V421" s="52"/>
      <c r="W421" s="52"/>
      <c r="X421" s="52"/>
      <c r="Y421" s="52"/>
      <c r="Z421" s="51"/>
      <c r="AA421" s="83"/>
      <c r="AB421" s="83"/>
      <c r="AC421" s="84"/>
      <c r="AD421" s="68" t="s">
        <v>593</v>
      </c>
      <c r="AE421" s="68">
        <v>0</v>
      </c>
      <c r="AF421" s="68">
        <v>1017</v>
      </c>
      <c r="AG421" s="68">
        <v>283729</v>
      </c>
      <c r="AH421" s="68">
        <v>1</v>
      </c>
      <c r="AI421" s="68"/>
      <c r="AJ421" s="68" t="s">
        <v>650</v>
      </c>
      <c r="AK421" s="68"/>
      <c r="AL421" s="72" t="s">
        <v>729</v>
      </c>
      <c r="AM421" s="68"/>
      <c r="AN421" s="70">
        <v>40373.501886574071</v>
      </c>
      <c r="AO421" s="68"/>
      <c r="AP421" s="68" t="b">
        <v>0</v>
      </c>
      <c r="AQ421" s="68" t="b">
        <v>0</v>
      </c>
      <c r="AR421" s="68" t="b">
        <v>0</v>
      </c>
      <c r="AS421" s="68" t="s">
        <v>779</v>
      </c>
      <c r="AT421" s="68">
        <v>188</v>
      </c>
      <c r="AU421" s="72" t="s">
        <v>805</v>
      </c>
      <c r="AV421" s="68" t="b">
        <v>0</v>
      </c>
      <c r="AW421" s="68" t="s">
        <v>876</v>
      </c>
      <c r="AX421" s="72" t="s">
        <v>934</v>
      </c>
      <c r="AY421" s="68" t="s">
        <v>66</v>
      </c>
    </row>
    <row r="422" spans="1:51" x14ac:dyDescent="0.25">
      <c r="A422" s="66" t="s">
        <v>1291</v>
      </c>
      <c r="B422" s="78"/>
      <c r="C422" s="78"/>
      <c r="D422" s="79"/>
      <c r="E422" s="90"/>
      <c r="F422" s="76" t="s">
        <v>6164</v>
      </c>
      <c r="G422" s="91"/>
      <c r="H422" s="77"/>
      <c r="I422" s="82"/>
      <c r="J422" s="92"/>
      <c r="K422" s="77" t="s">
        <v>7038</v>
      </c>
      <c r="L422" s="93"/>
      <c r="M422" s="87"/>
      <c r="N422" s="87"/>
      <c r="O422" s="88"/>
      <c r="P422" s="89"/>
      <c r="Q422" s="89"/>
      <c r="R422" s="75"/>
      <c r="S422" s="75"/>
      <c r="T422" s="75"/>
      <c r="U422" s="75"/>
      <c r="V422" s="52"/>
      <c r="W422" s="52"/>
      <c r="X422" s="52"/>
      <c r="Y422" s="52"/>
      <c r="Z422" s="51"/>
      <c r="AA422" s="83"/>
      <c r="AB422" s="83"/>
      <c r="AC422" s="84"/>
      <c r="AD422" s="68" t="s">
        <v>4374</v>
      </c>
      <c r="AE422" s="68">
        <v>5536</v>
      </c>
      <c r="AF422" s="68">
        <v>6463</v>
      </c>
      <c r="AG422" s="68">
        <v>35153</v>
      </c>
      <c r="AH422" s="68">
        <v>1104</v>
      </c>
      <c r="AI422" s="68">
        <v>-25200</v>
      </c>
      <c r="AJ422" s="68" t="s">
        <v>4757</v>
      </c>
      <c r="AK422" s="68" t="s">
        <v>4884</v>
      </c>
      <c r="AL422" s="72" t="s">
        <v>5250</v>
      </c>
      <c r="AM422" s="68" t="s">
        <v>734</v>
      </c>
      <c r="AN422" s="70">
        <v>39458.991863425923</v>
      </c>
      <c r="AO422" s="72" t="s">
        <v>5584</v>
      </c>
      <c r="AP422" s="68" t="b">
        <v>0</v>
      </c>
      <c r="AQ422" s="68" t="b">
        <v>0</v>
      </c>
      <c r="AR422" s="68" t="b">
        <v>1</v>
      </c>
      <c r="AS422" s="68" t="s">
        <v>779</v>
      </c>
      <c r="AT422" s="68">
        <v>477</v>
      </c>
      <c r="AU422" s="72" t="s">
        <v>5774</v>
      </c>
      <c r="AV422" s="68" t="b">
        <v>0</v>
      </c>
      <c r="AW422" s="68" t="s">
        <v>876</v>
      </c>
      <c r="AX422" s="72" t="s">
        <v>6598</v>
      </c>
      <c r="AY422" s="68" t="s">
        <v>66</v>
      </c>
    </row>
    <row r="423" spans="1:51" x14ac:dyDescent="0.25">
      <c r="A423" s="66" t="s">
        <v>1292</v>
      </c>
      <c r="B423" s="78"/>
      <c r="C423" s="78"/>
      <c r="D423" s="79"/>
      <c r="E423" s="90"/>
      <c r="F423" s="76" t="s">
        <v>6165</v>
      </c>
      <c r="G423" s="91"/>
      <c r="H423" s="77"/>
      <c r="I423" s="82"/>
      <c r="J423" s="92"/>
      <c r="K423" s="77" t="s">
        <v>7039</v>
      </c>
      <c r="L423" s="93"/>
      <c r="M423" s="87"/>
      <c r="N423" s="87"/>
      <c r="O423" s="88"/>
      <c r="P423" s="89"/>
      <c r="Q423" s="89"/>
      <c r="R423" s="75"/>
      <c r="S423" s="75"/>
      <c r="T423" s="75"/>
      <c r="U423" s="75"/>
      <c r="V423" s="52"/>
      <c r="W423" s="52"/>
      <c r="X423" s="52"/>
      <c r="Y423" s="52"/>
      <c r="Z423" s="51"/>
      <c r="AA423" s="83"/>
      <c r="AB423" s="83"/>
      <c r="AC423" s="84"/>
      <c r="AD423" s="68" t="s">
        <v>4375</v>
      </c>
      <c r="AE423" s="68">
        <v>91</v>
      </c>
      <c r="AF423" s="68">
        <v>437</v>
      </c>
      <c r="AG423" s="68">
        <v>1052</v>
      </c>
      <c r="AH423" s="68">
        <v>148</v>
      </c>
      <c r="AI423" s="68">
        <v>-21600</v>
      </c>
      <c r="AJ423" s="68" t="s">
        <v>4758</v>
      </c>
      <c r="AK423" s="68" t="s">
        <v>5011</v>
      </c>
      <c r="AL423" s="72" t="s">
        <v>5251</v>
      </c>
      <c r="AM423" s="68" t="s">
        <v>732</v>
      </c>
      <c r="AN423" s="70">
        <v>41577.75540509259</v>
      </c>
      <c r="AO423" s="68"/>
      <c r="AP423" s="68" t="b">
        <v>1</v>
      </c>
      <c r="AQ423" s="68" t="b">
        <v>0</v>
      </c>
      <c r="AR423" s="68" t="b">
        <v>1</v>
      </c>
      <c r="AS423" s="68" t="s">
        <v>779</v>
      </c>
      <c r="AT423" s="68">
        <v>8</v>
      </c>
      <c r="AU423" s="72" t="s">
        <v>784</v>
      </c>
      <c r="AV423" s="68" t="b">
        <v>0</v>
      </c>
      <c r="AW423" s="68" t="s">
        <v>876</v>
      </c>
      <c r="AX423" s="72" t="s">
        <v>6599</v>
      </c>
      <c r="AY423" s="68" t="s">
        <v>66</v>
      </c>
    </row>
    <row r="424" spans="1:51" x14ac:dyDescent="0.25">
      <c r="A424" s="66" t="s">
        <v>1293</v>
      </c>
      <c r="B424" s="78"/>
      <c r="C424" s="78"/>
      <c r="D424" s="79"/>
      <c r="E424" s="90"/>
      <c r="F424" s="76" t="s">
        <v>6166</v>
      </c>
      <c r="G424" s="91"/>
      <c r="H424" s="77"/>
      <c r="I424" s="82"/>
      <c r="J424" s="92"/>
      <c r="K424" s="77" t="s">
        <v>7040</v>
      </c>
      <c r="L424" s="93"/>
      <c r="M424" s="87"/>
      <c r="N424" s="87"/>
      <c r="O424" s="88"/>
      <c r="P424" s="89"/>
      <c r="Q424" s="89"/>
      <c r="R424" s="75"/>
      <c r="S424" s="75"/>
      <c r="T424" s="75"/>
      <c r="U424" s="75"/>
      <c r="V424" s="52"/>
      <c r="W424" s="52"/>
      <c r="X424" s="52"/>
      <c r="Y424" s="52"/>
      <c r="Z424" s="51"/>
      <c r="AA424" s="83"/>
      <c r="AB424" s="83"/>
      <c r="AC424" s="84"/>
      <c r="AD424" s="68" t="s">
        <v>4376</v>
      </c>
      <c r="AE424" s="68">
        <v>1899</v>
      </c>
      <c r="AF424" s="68">
        <v>1718</v>
      </c>
      <c r="AG424" s="68">
        <v>13744</v>
      </c>
      <c r="AH424" s="68">
        <v>0</v>
      </c>
      <c r="AI424" s="68">
        <v>-18000</v>
      </c>
      <c r="AJ424" s="68" t="s">
        <v>4759</v>
      </c>
      <c r="AK424" s="68"/>
      <c r="AL424" s="72" t="s">
        <v>5252</v>
      </c>
      <c r="AM424" s="68" t="s">
        <v>733</v>
      </c>
      <c r="AN424" s="70">
        <v>40268.63622685185</v>
      </c>
      <c r="AO424" s="68"/>
      <c r="AP424" s="68" t="b">
        <v>0</v>
      </c>
      <c r="AQ424" s="68" t="b">
        <v>0</v>
      </c>
      <c r="AR424" s="68" t="b">
        <v>1</v>
      </c>
      <c r="AS424" s="68" t="s">
        <v>779</v>
      </c>
      <c r="AT424" s="68">
        <v>265</v>
      </c>
      <c r="AU424" s="72" t="s">
        <v>5775</v>
      </c>
      <c r="AV424" s="68" t="b">
        <v>0</v>
      </c>
      <c r="AW424" s="68" t="s">
        <v>876</v>
      </c>
      <c r="AX424" s="72" t="s">
        <v>6600</v>
      </c>
      <c r="AY424" s="68" t="s">
        <v>66</v>
      </c>
    </row>
    <row r="425" spans="1:51" x14ac:dyDescent="0.25">
      <c r="A425" s="66" t="s">
        <v>1295</v>
      </c>
      <c r="B425" s="78"/>
      <c r="C425" s="78"/>
      <c r="D425" s="79"/>
      <c r="E425" s="90"/>
      <c r="F425" s="76" t="s">
        <v>6167</v>
      </c>
      <c r="G425" s="91"/>
      <c r="H425" s="77"/>
      <c r="I425" s="82"/>
      <c r="J425" s="92"/>
      <c r="K425" s="77" t="s">
        <v>7041</v>
      </c>
      <c r="L425" s="93"/>
      <c r="M425" s="87"/>
      <c r="N425" s="87"/>
      <c r="O425" s="88"/>
      <c r="P425" s="89"/>
      <c r="Q425" s="89"/>
      <c r="R425" s="75"/>
      <c r="S425" s="75"/>
      <c r="T425" s="75"/>
      <c r="U425" s="75"/>
      <c r="V425" s="52"/>
      <c r="W425" s="52"/>
      <c r="X425" s="52"/>
      <c r="Y425" s="52"/>
      <c r="Z425" s="51"/>
      <c r="AA425" s="83"/>
      <c r="AB425" s="83"/>
      <c r="AC425" s="84"/>
      <c r="AD425" s="68" t="s">
        <v>4377</v>
      </c>
      <c r="AE425" s="68">
        <v>599</v>
      </c>
      <c r="AF425" s="68">
        <v>307</v>
      </c>
      <c r="AG425" s="68">
        <v>3825</v>
      </c>
      <c r="AH425" s="68">
        <v>5512</v>
      </c>
      <c r="AI425" s="68"/>
      <c r="AJ425" s="68" t="s">
        <v>4760</v>
      </c>
      <c r="AK425" s="68"/>
      <c r="AL425" s="68"/>
      <c r="AM425" s="68"/>
      <c r="AN425" s="70">
        <v>41866.501168981478</v>
      </c>
      <c r="AO425" s="68"/>
      <c r="AP425" s="68" t="b">
        <v>0</v>
      </c>
      <c r="AQ425" s="68" t="b">
        <v>0</v>
      </c>
      <c r="AR425" s="68" t="b">
        <v>0</v>
      </c>
      <c r="AS425" s="68" t="s">
        <v>779</v>
      </c>
      <c r="AT425" s="68">
        <v>43</v>
      </c>
      <c r="AU425" s="72" t="s">
        <v>784</v>
      </c>
      <c r="AV425" s="68" t="b">
        <v>0</v>
      </c>
      <c r="AW425" s="68" t="s">
        <v>876</v>
      </c>
      <c r="AX425" s="72" t="s">
        <v>6601</v>
      </c>
      <c r="AY425" s="68" t="s">
        <v>66</v>
      </c>
    </row>
    <row r="426" spans="1:51" x14ac:dyDescent="0.25">
      <c r="A426" s="66" t="s">
        <v>1296</v>
      </c>
      <c r="B426" s="78"/>
      <c r="C426" s="78"/>
      <c r="D426" s="79"/>
      <c r="E426" s="90"/>
      <c r="F426" s="76" t="s">
        <v>6168</v>
      </c>
      <c r="G426" s="91"/>
      <c r="H426" s="77"/>
      <c r="I426" s="82"/>
      <c r="J426" s="92"/>
      <c r="K426" s="77" t="s">
        <v>7042</v>
      </c>
      <c r="L426" s="93"/>
      <c r="M426" s="87"/>
      <c r="N426" s="87"/>
      <c r="O426" s="88"/>
      <c r="P426" s="89"/>
      <c r="Q426" s="89"/>
      <c r="R426" s="75"/>
      <c r="S426" s="75"/>
      <c r="T426" s="75"/>
      <c r="U426" s="75"/>
      <c r="V426" s="52"/>
      <c r="W426" s="52"/>
      <c r="X426" s="52"/>
      <c r="Y426" s="52"/>
      <c r="Z426" s="51"/>
      <c r="AA426" s="83"/>
      <c r="AB426" s="83"/>
      <c r="AC426" s="84"/>
      <c r="AD426" s="68" t="s">
        <v>4378</v>
      </c>
      <c r="AE426" s="68">
        <v>0</v>
      </c>
      <c r="AF426" s="68">
        <v>109</v>
      </c>
      <c r="AG426" s="68">
        <v>43054</v>
      </c>
      <c r="AH426" s="68">
        <v>0</v>
      </c>
      <c r="AI426" s="68"/>
      <c r="AJ426" s="68" t="s">
        <v>4445</v>
      </c>
      <c r="AK426" s="68" t="s">
        <v>4823</v>
      </c>
      <c r="AL426" s="72" t="s">
        <v>5048</v>
      </c>
      <c r="AM426" s="68"/>
      <c r="AN426" s="70">
        <v>42373.904780092591</v>
      </c>
      <c r="AO426" s="72" t="s">
        <v>5585</v>
      </c>
      <c r="AP426" s="68" t="b">
        <v>1</v>
      </c>
      <c r="AQ426" s="68" t="b">
        <v>0</v>
      </c>
      <c r="AR426" s="68" t="b">
        <v>0</v>
      </c>
      <c r="AS426" s="68" t="s">
        <v>779</v>
      </c>
      <c r="AT426" s="68">
        <v>28</v>
      </c>
      <c r="AU426" s="68"/>
      <c r="AV426" s="68" t="b">
        <v>0</v>
      </c>
      <c r="AW426" s="68" t="s">
        <v>876</v>
      </c>
      <c r="AX426" s="72" t="s">
        <v>6602</v>
      </c>
      <c r="AY426" s="68" t="s">
        <v>66</v>
      </c>
    </row>
    <row r="427" spans="1:51" x14ac:dyDescent="0.25">
      <c r="A427" s="66" t="s">
        <v>1297</v>
      </c>
      <c r="B427" s="78"/>
      <c r="C427" s="78"/>
      <c r="D427" s="79"/>
      <c r="E427" s="90"/>
      <c r="F427" s="76" t="s">
        <v>6169</v>
      </c>
      <c r="G427" s="91"/>
      <c r="H427" s="77"/>
      <c r="I427" s="82"/>
      <c r="J427" s="92"/>
      <c r="K427" s="77" t="s">
        <v>7043</v>
      </c>
      <c r="L427" s="93"/>
      <c r="M427" s="87"/>
      <c r="N427" s="87"/>
      <c r="O427" s="88"/>
      <c r="P427" s="89"/>
      <c r="Q427" s="89"/>
      <c r="R427" s="75"/>
      <c r="S427" s="75"/>
      <c r="T427" s="75"/>
      <c r="U427" s="75"/>
      <c r="V427" s="52"/>
      <c r="W427" s="52"/>
      <c r="X427" s="52"/>
      <c r="Y427" s="52"/>
      <c r="Z427" s="51"/>
      <c r="AA427" s="83"/>
      <c r="AB427" s="83"/>
      <c r="AC427" s="84"/>
      <c r="AD427" s="68" t="s">
        <v>4379</v>
      </c>
      <c r="AE427" s="68">
        <v>7</v>
      </c>
      <c r="AF427" s="68">
        <v>257</v>
      </c>
      <c r="AG427" s="68">
        <v>738029</v>
      </c>
      <c r="AH427" s="68">
        <v>0</v>
      </c>
      <c r="AI427" s="68">
        <v>0</v>
      </c>
      <c r="AJ427" s="68" t="s">
        <v>4761</v>
      </c>
      <c r="AK427" s="68"/>
      <c r="AL427" s="68"/>
      <c r="AM427" s="68" t="s">
        <v>5306</v>
      </c>
      <c r="AN427" s="70">
        <v>40979.642233796294</v>
      </c>
      <c r="AO427" s="68"/>
      <c r="AP427" s="68" t="b">
        <v>1</v>
      </c>
      <c r="AQ427" s="68" t="b">
        <v>0</v>
      </c>
      <c r="AR427" s="68" t="b">
        <v>0</v>
      </c>
      <c r="AS427" s="68" t="s">
        <v>779</v>
      </c>
      <c r="AT427" s="68">
        <v>100</v>
      </c>
      <c r="AU427" s="72" t="s">
        <v>784</v>
      </c>
      <c r="AV427" s="68" t="b">
        <v>0</v>
      </c>
      <c r="AW427" s="68" t="s">
        <v>876</v>
      </c>
      <c r="AX427" s="72" t="s">
        <v>6603</v>
      </c>
      <c r="AY427" s="68" t="s">
        <v>66</v>
      </c>
    </row>
    <row r="428" spans="1:51" x14ac:dyDescent="0.25">
      <c r="A428" s="66" t="s">
        <v>1298</v>
      </c>
      <c r="B428" s="78"/>
      <c r="C428" s="78"/>
      <c r="D428" s="79"/>
      <c r="E428" s="90"/>
      <c r="F428" s="76" t="s">
        <v>6170</v>
      </c>
      <c r="G428" s="91"/>
      <c r="H428" s="77"/>
      <c r="I428" s="82"/>
      <c r="J428" s="92"/>
      <c r="K428" s="77" t="s">
        <v>7044</v>
      </c>
      <c r="L428" s="93"/>
      <c r="M428" s="87"/>
      <c r="N428" s="87"/>
      <c r="O428" s="88"/>
      <c r="P428" s="89"/>
      <c r="Q428" s="89"/>
      <c r="R428" s="75"/>
      <c r="S428" s="75"/>
      <c r="T428" s="75"/>
      <c r="U428" s="75"/>
      <c r="V428" s="52"/>
      <c r="W428" s="52"/>
      <c r="X428" s="52"/>
      <c r="Y428" s="52"/>
      <c r="Z428" s="51"/>
      <c r="AA428" s="83"/>
      <c r="AB428" s="83"/>
      <c r="AC428" s="84"/>
      <c r="AD428" s="68" t="s">
        <v>4380</v>
      </c>
      <c r="AE428" s="68">
        <v>1212</v>
      </c>
      <c r="AF428" s="68">
        <v>1736</v>
      </c>
      <c r="AG428" s="68">
        <v>33142</v>
      </c>
      <c r="AH428" s="68">
        <v>703</v>
      </c>
      <c r="AI428" s="68">
        <v>-18000</v>
      </c>
      <c r="AJ428" s="68" t="s">
        <v>4762</v>
      </c>
      <c r="AK428" s="68" t="s">
        <v>5012</v>
      </c>
      <c r="AL428" s="68"/>
      <c r="AM428" s="68" t="s">
        <v>733</v>
      </c>
      <c r="AN428" s="70">
        <v>40901.995347222219</v>
      </c>
      <c r="AO428" s="72" t="s">
        <v>5586</v>
      </c>
      <c r="AP428" s="68" t="b">
        <v>0</v>
      </c>
      <c r="AQ428" s="68" t="b">
        <v>0</v>
      </c>
      <c r="AR428" s="68" t="b">
        <v>1</v>
      </c>
      <c r="AS428" s="68" t="s">
        <v>779</v>
      </c>
      <c r="AT428" s="68">
        <v>6</v>
      </c>
      <c r="AU428" s="72" t="s">
        <v>5776</v>
      </c>
      <c r="AV428" s="68" t="b">
        <v>0</v>
      </c>
      <c r="AW428" s="68" t="s">
        <v>876</v>
      </c>
      <c r="AX428" s="72" t="s">
        <v>6604</v>
      </c>
      <c r="AY428" s="68" t="s">
        <v>66</v>
      </c>
    </row>
    <row r="429" spans="1:51" x14ac:dyDescent="0.25">
      <c r="A429" s="66" t="s">
        <v>1403</v>
      </c>
      <c r="B429" s="78"/>
      <c r="C429" s="78"/>
      <c r="D429" s="79"/>
      <c r="E429" s="90"/>
      <c r="F429" s="76" t="s">
        <v>6171</v>
      </c>
      <c r="G429" s="91"/>
      <c r="H429" s="77"/>
      <c r="I429" s="82"/>
      <c r="J429" s="92"/>
      <c r="K429" s="77" t="s">
        <v>7045</v>
      </c>
      <c r="L429" s="93"/>
      <c r="M429" s="87"/>
      <c r="N429" s="87"/>
      <c r="O429" s="88"/>
      <c r="P429" s="89"/>
      <c r="Q429" s="89"/>
      <c r="R429" s="75"/>
      <c r="S429" s="75"/>
      <c r="T429" s="75"/>
      <c r="U429" s="75"/>
      <c r="V429" s="52"/>
      <c r="W429" s="52"/>
      <c r="X429" s="52"/>
      <c r="Y429" s="52"/>
      <c r="Z429" s="51"/>
      <c r="AA429" s="83"/>
      <c r="AB429" s="83"/>
      <c r="AC429" s="84"/>
      <c r="AD429" s="68" t="s">
        <v>4381</v>
      </c>
      <c r="AE429" s="68">
        <v>1019</v>
      </c>
      <c r="AF429" s="68">
        <v>1852</v>
      </c>
      <c r="AG429" s="68">
        <v>106370</v>
      </c>
      <c r="AH429" s="68">
        <v>2282</v>
      </c>
      <c r="AI429" s="68">
        <v>-21600</v>
      </c>
      <c r="AJ429" s="68" t="s">
        <v>4763</v>
      </c>
      <c r="AK429" s="68" t="s">
        <v>5013</v>
      </c>
      <c r="AL429" s="72" t="s">
        <v>5253</v>
      </c>
      <c r="AM429" s="68" t="s">
        <v>732</v>
      </c>
      <c r="AN429" s="70">
        <v>40300.698923611111</v>
      </c>
      <c r="AO429" s="72" t="s">
        <v>5587</v>
      </c>
      <c r="AP429" s="68" t="b">
        <v>0</v>
      </c>
      <c r="AQ429" s="68" t="b">
        <v>0</v>
      </c>
      <c r="AR429" s="68" t="b">
        <v>1</v>
      </c>
      <c r="AS429" s="68" t="s">
        <v>779</v>
      </c>
      <c r="AT429" s="68">
        <v>8</v>
      </c>
      <c r="AU429" s="72" t="s">
        <v>5777</v>
      </c>
      <c r="AV429" s="68" t="b">
        <v>0</v>
      </c>
      <c r="AW429" s="68" t="s">
        <v>876</v>
      </c>
      <c r="AX429" s="72" t="s">
        <v>6605</v>
      </c>
      <c r="AY429" s="68" t="s">
        <v>65</v>
      </c>
    </row>
    <row r="430" spans="1:51" x14ac:dyDescent="0.25">
      <c r="A430" s="66" t="s">
        <v>1299</v>
      </c>
      <c r="B430" s="78"/>
      <c r="C430" s="78"/>
      <c r="D430" s="79"/>
      <c r="E430" s="90"/>
      <c r="F430" s="76" t="s">
        <v>6172</v>
      </c>
      <c r="G430" s="91"/>
      <c r="H430" s="77"/>
      <c r="I430" s="82"/>
      <c r="J430" s="92"/>
      <c r="K430" s="77" t="s">
        <v>7046</v>
      </c>
      <c r="L430" s="93"/>
      <c r="M430" s="87"/>
      <c r="N430" s="87"/>
      <c r="O430" s="88"/>
      <c r="P430" s="89"/>
      <c r="Q430" s="89"/>
      <c r="R430" s="75"/>
      <c r="S430" s="75"/>
      <c r="T430" s="75"/>
      <c r="U430" s="75"/>
      <c r="V430" s="52"/>
      <c r="W430" s="52"/>
      <c r="X430" s="52"/>
      <c r="Y430" s="52"/>
      <c r="Z430" s="51"/>
      <c r="AA430" s="83"/>
      <c r="AB430" s="83"/>
      <c r="AC430" s="84"/>
      <c r="AD430" s="68" t="s">
        <v>4382</v>
      </c>
      <c r="AE430" s="68">
        <v>147</v>
      </c>
      <c r="AF430" s="68">
        <v>2919</v>
      </c>
      <c r="AG430" s="68">
        <v>134903</v>
      </c>
      <c r="AH430" s="68">
        <v>1653</v>
      </c>
      <c r="AI430" s="68">
        <v>-28800</v>
      </c>
      <c r="AJ430" s="68" t="s">
        <v>4764</v>
      </c>
      <c r="AK430" s="68" t="s">
        <v>5014</v>
      </c>
      <c r="AL430" s="68"/>
      <c r="AM430" s="68" t="s">
        <v>731</v>
      </c>
      <c r="AN430" s="70">
        <v>41632.578958333332</v>
      </c>
      <c r="AO430" s="72" t="s">
        <v>5588</v>
      </c>
      <c r="AP430" s="68" t="b">
        <v>0</v>
      </c>
      <c r="AQ430" s="68" t="b">
        <v>0</v>
      </c>
      <c r="AR430" s="68" t="b">
        <v>0</v>
      </c>
      <c r="AS430" s="68" t="s">
        <v>5646</v>
      </c>
      <c r="AT430" s="68">
        <v>127</v>
      </c>
      <c r="AU430" s="72" t="s">
        <v>5778</v>
      </c>
      <c r="AV430" s="68" t="b">
        <v>0</v>
      </c>
      <c r="AW430" s="68" t="s">
        <v>876</v>
      </c>
      <c r="AX430" s="72" t="s">
        <v>6606</v>
      </c>
      <c r="AY430" s="68" t="s">
        <v>66</v>
      </c>
    </row>
    <row r="431" spans="1:51" x14ac:dyDescent="0.25">
      <c r="A431" s="66" t="s">
        <v>1300</v>
      </c>
      <c r="B431" s="78"/>
      <c r="C431" s="78"/>
      <c r="D431" s="79"/>
      <c r="E431" s="90"/>
      <c r="F431" s="76" t="s">
        <v>6173</v>
      </c>
      <c r="G431" s="91"/>
      <c r="H431" s="77"/>
      <c r="I431" s="82"/>
      <c r="J431" s="92"/>
      <c r="K431" s="77" t="s">
        <v>7047</v>
      </c>
      <c r="L431" s="93"/>
      <c r="M431" s="87"/>
      <c r="N431" s="87"/>
      <c r="O431" s="88"/>
      <c r="P431" s="89"/>
      <c r="Q431" s="89"/>
      <c r="R431" s="75"/>
      <c r="S431" s="75"/>
      <c r="T431" s="75"/>
      <c r="U431" s="75"/>
      <c r="V431" s="52"/>
      <c r="W431" s="52"/>
      <c r="X431" s="52"/>
      <c r="Y431" s="52"/>
      <c r="Z431" s="51"/>
      <c r="AA431" s="83"/>
      <c r="AB431" s="83"/>
      <c r="AC431" s="84"/>
      <c r="AD431" s="68" t="s">
        <v>4383</v>
      </c>
      <c r="AE431" s="68">
        <v>42</v>
      </c>
      <c r="AF431" s="68">
        <v>44</v>
      </c>
      <c r="AG431" s="68">
        <v>31884</v>
      </c>
      <c r="AH431" s="68">
        <v>0</v>
      </c>
      <c r="AI431" s="68"/>
      <c r="AJ431" s="68" t="s">
        <v>4765</v>
      </c>
      <c r="AK431" s="68"/>
      <c r="AL431" s="72" t="s">
        <v>5254</v>
      </c>
      <c r="AM431" s="68"/>
      <c r="AN431" s="70">
        <v>42363.0937037037</v>
      </c>
      <c r="AO431" s="72" t="s">
        <v>5589</v>
      </c>
      <c r="AP431" s="68" t="b">
        <v>1</v>
      </c>
      <c r="AQ431" s="68" t="b">
        <v>0</v>
      </c>
      <c r="AR431" s="68" t="b">
        <v>0</v>
      </c>
      <c r="AS431" s="68" t="s">
        <v>779</v>
      </c>
      <c r="AT431" s="68">
        <v>14</v>
      </c>
      <c r="AU431" s="68"/>
      <c r="AV431" s="68" t="b">
        <v>0</v>
      </c>
      <c r="AW431" s="68" t="s">
        <v>876</v>
      </c>
      <c r="AX431" s="72" t="s">
        <v>6607</v>
      </c>
      <c r="AY431" s="68" t="s">
        <v>66</v>
      </c>
    </row>
    <row r="432" spans="1:51" x14ac:dyDescent="0.25">
      <c r="A432" s="66" t="s">
        <v>1301</v>
      </c>
      <c r="B432" s="78"/>
      <c r="C432" s="78"/>
      <c r="D432" s="79"/>
      <c r="E432" s="90"/>
      <c r="F432" s="76" t="s">
        <v>6174</v>
      </c>
      <c r="G432" s="91"/>
      <c r="H432" s="77"/>
      <c r="I432" s="82"/>
      <c r="J432" s="92"/>
      <c r="K432" s="77" t="s">
        <v>7048</v>
      </c>
      <c r="L432" s="93"/>
      <c r="M432" s="87"/>
      <c r="N432" s="87"/>
      <c r="O432" s="88"/>
      <c r="P432" s="89"/>
      <c r="Q432" s="89"/>
      <c r="R432" s="75"/>
      <c r="S432" s="75"/>
      <c r="T432" s="75"/>
      <c r="U432" s="75"/>
      <c r="V432" s="52"/>
      <c r="W432" s="52"/>
      <c r="X432" s="52"/>
      <c r="Y432" s="52"/>
      <c r="Z432" s="51"/>
      <c r="AA432" s="83"/>
      <c r="AB432" s="83"/>
      <c r="AC432" s="84"/>
      <c r="AD432" s="68" t="s">
        <v>4384</v>
      </c>
      <c r="AE432" s="68">
        <v>1997</v>
      </c>
      <c r="AF432" s="68">
        <v>364</v>
      </c>
      <c r="AG432" s="68">
        <v>70893</v>
      </c>
      <c r="AH432" s="68">
        <v>3</v>
      </c>
      <c r="AI432" s="68"/>
      <c r="AJ432" s="68" t="s">
        <v>4766</v>
      </c>
      <c r="AK432" s="68" t="s">
        <v>4823</v>
      </c>
      <c r="AL432" s="72" t="s">
        <v>5255</v>
      </c>
      <c r="AM432" s="68"/>
      <c r="AN432" s="70">
        <v>42012.96125</v>
      </c>
      <c r="AO432" s="72" t="s">
        <v>5590</v>
      </c>
      <c r="AP432" s="68" t="b">
        <v>1</v>
      </c>
      <c r="AQ432" s="68" t="b">
        <v>0</v>
      </c>
      <c r="AR432" s="68" t="b">
        <v>0</v>
      </c>
      <c r="AS432" s="68" t="s">
        <v>779</v>
      </c>
      <c r="AT432" s="68">
        <v>42</v>
      </c>
      <c r="AU432" s="72" t="s">
        <v>784</v>
      </c>
      <c r="AV432" s="68" t="b">
        <v>0</v>
      </c>
      <c r="AW432" s="68" t="s">
        <v>876</v>
      </c>
      <c r="AX432" s="72" t="s">
        <v>6608</v>
      </c>
      <c r="AY432" s="68" t="s">
        <v>66</v>
      </c>
    </row>
    <row r="433" spans="1:51" x14ac:dyDescent="0.25">
      <c r="A433" s="66" t="s">
        <v>1302</v>
      </c>
      <c r="B433" s="78"/>
      <c r="C433" s="78"/>
      <c r="D433" s="79"/>
      <c r="E433" s="90"/>
      <c r="F433" s="76" t="s">
        <v>6175</v>
      </c>
      <c r="G433" s="91"/>
      <c r="H433" s="77"/>
      <c r="I433" s="82"/>
      <c r="J433" s="92"/>
      <c r="K433" s="77" t="s">
        <v>7049</v>
      </c>
      <c r="L433" s="93"/>
      <c r="M433" s="87"/>
      <c r="N433" s="87"/>
      <c r="O433" s="88"/>
      <c r="P433" s="89"/>
      <c r="Q433" s="89"/>
      <c r="R433" s="75"/>
      <c r="S433" s="75"/>
      <c r="T433" s="75"/>
      <c r="U433" s="75"/>
      <c r="V433" s="52"/>
      <c r="W433" s="52"/>
      <c r="X433" s="52"/>
      <c r="Y433" s="52"/>
      <c r="Z433" s="51"/>
      <c r="AA433" s="83"/>
      <c r="AB433" s="83"/>
      <c r="AC433" s="84"/>
      <c r="AD433" s="68" t="s">
        <v>4385</v>
      </c>
      <c r="AE433" s="68">
        <v>1076</v>
      </c>
      <c r="AF433" s="68">
        <v>913</v>
      </c>
      <c r="AG433" s="68">
        <v>10787</v>
      </c>
      <c r="AH433" s="68">
        <v>0</v>
      </c>
      <c r="AI433" s="68">
        <v>-28800</v>
      </c>
      <c r="AJ433" s="68" t="s">
        <v>4767</v>
      </c>
      <c r="AK433" s="68" t="s">
        <v>5015</v>
      </c>
      <c r="AL433" s="72" t="s">
        <v>5256</v>
      </c>
      <c r="AM433" s="68" t="s">
        <v>731</v>
      </c>
      <c r="AN433" s="70">
        <v>42139.458182870374</v>
      </c>
      <c r="AO433" s="72" t="s">
        <v>5591</v>
      </c>
      <c r="AP433" s="68" t="b">
        <v>0</v>
      </c>
      <c r="AQ433" s="68" t="b">
        <v>0</v>
      </c>
      <c r="AR433" s="68" t="b">
        <v>0</v>
      </c>
      <c r="AS433" s="68" t="s">
        <v>5646</v>
      </c>
      <c r="AT433" s="68">
        <v>185</v>
      </c>
      <c r="AU433" s="72" t="s">
        <v>784</v>
      </c>
      <c r="AV433" s="68" t="b">
        <v>0</v>
      </c>
      <c r="AW433" s="68" t="s">
        <v>876</v>
      </c>
      <c r="AX433" s="72" t="s">
        <v>6609</v>
      </c>
      <c r="AY433" s="68" t="s">
        <v>66</v>
      </c>
    </row>
    <row r="434" spans="1:51" x14ac:dyDescent="0.25">
      <c r="A434" s="66" t="s">
        <v>1303</v>
      </c>
      <c r="B434" s="78"/>
      <c r="C434" s="78"/>
      <c r="D434" s="79"/>
      <c r="E434" s="90"/>
      <c r="F434" s="76" t="s">
        <v>6176</v>
      </c>
      <c r="G434" s="91"/>
      <c r="H434" s="77"/>
      <c r="I434" s="82"/>
      <c r="J434" s="92"/>
      <c r="K434" s="77" t="s">
        <v>7050</v>
      </c>
      <c r="L434" s="93"/>
      <c r="M434" s="87"/>
      <c r="N434" s="87"/>
      <c r="O434" s="88"/>
      <c r="P434" s="89"/>
      <c r="Q434" s="89"/>
      <c r="R434" s="75"/>
      <c r="S434" s="75"/>
      <c r="T434" s="75"/>
      <c r="U434" s="75"/>
      <c r="V434" s="52"/>
      <c r="W434" s="52"/>
      <c r="X434" s="52"/>
      <c r="Y434" s="52"/>
      <c r="Z434" s="51"/>
      <c r="AA434" s="83"/>
      <c r="AB434" s="83"/>
      <c r="AC434" s="84"/>
      <c r="AD434" s="68" t="s">
        <v>4386</v>
      </c>
      <c r="AE434" s="68">
        <v>9</v>
      </c>
      <c r="AF434" s="68">
        <v>27</v>
      </c>
      <c r="AG434" s="68">
        <v>2149</v>
      </c>
      <c r="AH434" s="68">
        <v>1</v>
      </c>
      <c r="AI434" s="68">
        <v>-18000</v>
      </c>
      <c r="AJ434" s="68" t="s">
        <v>4768</v>
      </c>
      <c r="AK434" s="68" t="s">
        <v>5016</v>
      </c>
      <c r="AL434" s="68"/>
      <c r="AM434" s="68" t="s">
        <v>5307</v>
      </c>
      <c r="AN434" s="70">
        <v>40156.753425925926</v>
      </c>
      <c r="AO434" s="68"/>
      <c r="AP434" s="68" t="b">
        <v>0</v>
      </c>
      <c r="AQ434" s="68" t="b">
        <v>0</v>
      </c>
      <c r="AR434" s="68" t="b">
        <v>1</v>
      </c>
      <c r="AS434" s="68" t="s">
        <v>5641</v>
      </c>
      <c r="AT434" s="68">
        <v>1</v>
      </c>
      <c r="AU434" s="72" t="s">
        <v>5709</v>
      </c>
      <c r="AV434" s="68" t="b">
        <v>0</v>
      </c>
      <c r="AW434" s="68" t="s">
        <v>876</v>
      </c>
      <c r="AX434" s="72" t="s">
        <v>6610</v>
      </c>
      <c r="AY434" s="68" t="s">
        <v>66</v>
      </c>
    </row>
    <row r="435" spans="1:51" x14ac:dyDescent="0.25">
      <c r="A435" s="66" t="s">
        <v>1304</v>
      </c>
      <c r="B435" s="78"/>
      <c r="C435" s="78"/>
      <c r="D435" s="79"/>
      <c r="E435" s="90"/>
      <c r="F435" s="76" t="s">
        <v>5912</v>
      </c>
      <c r="G435" s="91"/>
      <c r="H435" s="77"/>
      <c r="I435" s="82"/>
      <c r="J435" s="92"/>
      <c r="K435" s="77" t="s">
        <v>7051</v>
      </c>
      <c r="L435" s="93"/>
      <c r="M435" s="87"/>
      <c r="N435" s="87"/>
      <c r="O435" s="88"/>
      <c r="P435" s="89"/>
      <c r="Q435" s="89"/>
      <c r="R435" s="75"/>
      <c r="S435" s="75"/>
      <c r="T435" s="75"/>
      <c r="U435" s="75"/>
      <c r="V435" s="52"/>
      <c r="W435" s="52"/>
      <c r="X435" s="52"/>
      <c r="Y435" s="52"/>
      <c r="Z435" s="51"/>
      <c r="AA435" s="83"/>
      <c r="AB435" s="83"/>
      <c r="AC435" s="84"/>
      <c r="AD435" s="68" t="s">
        <v>4387</v>
      </c>
      <c r="AE435" s="68">
        <v>340</v>
      </c>
      <c r="AF435" s="68">
        <v>159</v>
      </c>
      <c r="AG435" s="68">
        <v>13197</v>
      </c>
      <c r="AH435" s="68">
        <v>8571</v>
      </c>
      <c r="AI435" s="68"/>
      <c r="AJ435" s="68" t="s">
        <v>4769</v>
      </c>
      <c r="AK435" s="68" t="s">
        <v>5017</v>
      </c>
      <c r="AL435" s="68"/>
      <c r="AM435" s="68"/>
      <c r="AN435" s="70">
        <v>41505.724652777775</v>
      </c>
      <c r="AO435" s="68"/>
      <c r="AP435" s="68" t="b">
        <v>0</v>
      </c>
      <c r="AQ435" s="68" t="b">
        <v>1</v>
      </c>
      <c r="AR435" s="68" t="b">
        <v>1</v>
      </c>
      <c r="AS435" s="68" t="s">
        <v>779</v>
      </c>
      <c r="AT435" s="68">
        <v>12</v>
      </c>
      <c r="AU435" s="72" t="s">
        <v>784</v>
      </c>
      <c r="AV435" s="68" t="b">
        <v>0</v>
      </c>
      <c r="AW435" s="68" t="s">
        <v>876</v>
      </c>
      <c r="AX435" s="72" t="s">
        <v>6611</v>
      </c>
      <c r="AY435" s="68" t="s">
        <v>66</v>
      </c>
    </row>
    <row r="436" spans="1:51" x14ac:dyDescent="0.25">
      <c r="A436" s="66" t="s">
        <v>1404</v>
      </c>
      <c r="B436" s="78"/>
      <c r="C436" s="78"/>
      <c r="D436" s="79"/>
      <c r="E436" s="90"/>
      <c r="F436" s="76" t="s">
        <v>6177</v>
      </c>
      <c r="G436" s="91"/>
      <c r="H436" s="77"/>
      <c r="I436" s="82"/>
      <c r="J436" s="92"/>
      <c r="K436" s="77" t="s">
        <v>7052</v>
      </c>
      <c r="L436" s="93"/>
      <c r="M436" s="87"/>
      <c r="N436" s="87"/>
      <c r="O436" s="88"/>
      <c r="P436" s="89"/>
      <c r="Q436" s="89"/>
      <c r="R436" s="75"/>
      <c r="S436" s="75"/>
      <c r="T436" s="75"/>
      <c r="U436" s="75"/>
      <c r="V436" s="52"/>
      <c r="W436" s="52"/>
      <c r="X436" s="52"/>
      <c r="Y436" s="52"/>
      <c r="Z436" s="51"/>
      <c r="AA436" s="83"/>
      <c r="AB436" s="83"/>
      <c r="AC436" s="84"/>
      <c r="AD436" s="68" t="s">
        <v>4388</v>
      </c>
      <c r="AE436" s="68">
        <v>31777</v>
      </c>
      <c r="AF436" s="68">
        <v>31150</v>
      </c>
      <c r="AG436" s="68">
        <v>279735</v>
      </c>
      <c r="AH436" s="68">
        <v>71846</v>
      </c>
      <c r="AI436" s="68">
        <v>-28800</v>
      </c>
      <c r="AJ436" s="68" t="s">
        <v>4770</v>
      </c>
      <c r="AK436" s="68" t="s">
        <v>5018</v>
      </c>
      <c r="AL436" s="68"/>
      <c r="AM436" s="68" t="s">
        <v>731</v>
      </c>
      <c r="AN436" s="70">
        <v>41719.920937499999</v>
      </c>
      <c r="AO436" s="72" t="s">
        <v>5592</v>
      </c>
      <c r="AP436" s="68" t="b">
        <v>0</v>
      </c>
      <c r="AQ436" s="68" t="b">
        <v>0</v>
      </c>
      <c r="AR436" s="68" t="b">
        <v>1</v>
      </c>
      <c r="AS436" s="68" t="s">
        <v>781</v>
      </c>
      <c r="AT436" s="68">
        <v>106</v>
      </c>
      <c r="AU436" s="72" t="s">
        <v>784</v>
      </c>
      <c r="AV436" s="68" t="b">
        <v>0</v>
      </c>
      <c r="AW436" s="68" t="s">
        <v>876</v>
      </c>
      <c r="AX436" s="72" t="s">
        <v>6612</v>
      </c>
      <c r="AY436" s="68" t="s">
        <v>65</v>
      </c>
    </row>
    <row r="437" spans="1:51" x14ac:dyDescent="0.25">
      <c r="A437" s="66" t="s">
        <v>1405</v>
      </c>
      <c r="B437" s="78"/>
      <c r="C437" s="78"/>
      <c r="D437" s="79"/>
      <c r="E437" s="90"/>
      <c r="F437" s="76" t="s">
        <v>6178</v>
      </c>
      <c r="G437" s="91"/>
      <c r="H437" s="77"/>
      <c r="I437" s="82"/>
      <c r="J437" s="92"/>
      <c r="K437" s="77" t="s">
        <v>7053</v>
      </c>
      <c r="L437" s="93"/>
      <c r="M437" s="87"/>
      <c r="N437" s="87"/>
      <c r="O437" s="88"/>
      <c r="P437" s="89"/>
      <c r="Q437" s="89"/>
      <c r="R437" s="75"/>
      <c r="S437" s="75"/>
      <c r="T437" s="75"/>
      <c r="U437" s="75"/>
      <c r="V437" s="52"/>
      <c r="W437" s="52"/>
      <c r="X437" s="52"/>
      <c r="Y437" s="52"/>
      <c r="Z437" s="51"/>
      <c r="AA437" s="83"/>
      <c r="AB437" s="83"/>
      <c r="AC437" s="84"/>
      <c r="AD437" s="68" t="s">
        <v>4389</v>
      </c>
      <c r="AE437" s="68">
        <v>3059</v>
      </c>
      <c r="AF437" s="68">
        <v>3249</v>
      </c>
      <c r="AG437" s="68">
        <v>69825</v>
      </c>
      <c r="AH437" s="68">
        <v>43213</v>
      </c>
      <c r="AI437" s="68"/>
      <c r="AJ437" s="68"/>
      <c r="AK437" s="68"/>
      <c r="AL437" s="72" t="s">
        <v>5257</v>
      </c>
      <c r="AM437" s="68"/>
      <c r="AN437" s="70">
        <v>42128.723807870374</v>
      </c>
      <c r="AO437" s="72" t="s">
        <v>5593</v>
      </c>
      <c r="AP437" s="68" t="b">
        <v>0</v>
      </c>
      <c r="AQ437" s="68" t="b">
        <v>0</v>
      </c>
      <c r="AR437" s="68" t="b">
        <v>1</v>
      </c>
      <c r="AS437" s="68" t="s">
        <v>781</v>
      </c>
      <c r="AT437" s="68">
        <v>32</v>
      </c>
      <c r="AU437" s="72" t="s">
        <v>5651</v>
      </c>
      <c r="AV437" s="68" t="b">
        <v>0</v>
      </c>
      <c r="AW437" s="68" t="s">
        <v>876</v>
      </c>
      <c r="AX437" s="72" t="s">
        <v>6613</v>
      </c>
      <c r="AY437" s="68" t="s">
        <v>65</v>
      </c>
    </row>
    <row r="438" spans="1:51" x14ac:dyDescent="0.25">
      <c r="A438" s="66" t="s">
        <v>1406</v>
      </c>
      <c r="B438" s="78"/>
      <c r="C438" s="78"/>
      <c r="D438" s="79"/>
      <c r="E438" s="90"/>
      <c r="F438" s="76" t="s">
        <v>6179</v>
      </c>
      <c r="G438" s="91"/>
      <c r="H438" s="77"/>
      <c r="I438" s="82"/>
      <c r="J438" s="92"/>
      <c r="K438" s="77" t="s">
        <v>7054</v>
      </c>
      <c r="L438" s="93"/>
      <c r="M438" s="87"/>
      <c r="N438" s="87"/>
      <c r="O438" s="88"/>
      <c r="P438" s="89"/>
      <c r="Q438" s="89"/>
      <c r="R438" s="75"/>
      <c r="S438" s="75"/>
      <c r="T438" s="75"/>
      <c r="U438" s="75"/>
      <c r="V438" s="52"/>
      <c r="W438" s="52"/>
      <c r="X438" s="52"/>
      <c r="Y438" s="52"/>
      <c r="Z438" s="51"/>
      <c r="AA438" s="83"/>
      <c r="AB438" s="83"/>
      <c r="AC438" s="84"/>
      <c r="AD438" s="68" t="s">
        <v>4390</v>
      </c>
      <c r="AE438" s="68">
        <v>505</v>
      </c>
      <c r="AF438" s="68">
        <v>5266</v>
      </c>
      <c r="AG438" s="68">
        <v>1776</v>
      </c>
      <c r="AH438" s="68">
        <v>854</v>
      </c>
      <c r="AI438" s="68">
        <v>-21600</v>
      </c>
      <c r="AJ438" s="68" t="s">
        <v>4771</v>
      </c>
      <c r="AK438" s="68" t="s">
        <v>680</v>
      </c>
      <c r="AL438" s="72" t="s">
        <v>5258</v>
      </c>
      <c r="AM438" s="68" t="s">
        <v>732</v>
      </c>
      <c r="AN438" s="70">
        <v>40415.898101851853</v>
      </c>
      <c r="AO438" s="72" t="s">
        <v>5594</v>
      </c>
      <c r="AP438" s="68" t="b">
        <v>0</v>
      </c>
      <c r="AQ438" s="68" t="b">
        <v>0</v>
      </c>
      <c r="AR438" s="68" t="b">
        <v>1</v>
      </c>
      <c r="AS438" s="68" t="s">
        <v>779</v>
      </c>
      <c r="AT438" s="68">
        <v>138</v>
      </c>
      <c r="AU438" s="72" t="s">
        <v>5779</v>
      </c>
      <c r="AV438" s="68" t="b">
        <v>0</v>
      </c>
      <c r="AW438" s="68" t="s">
        <v>876</v>
      </c>
      <c r="AX438" s="72" t="s">
        <v>6614</v>
      </c>
      <c r="AY438" s="68" t="s">
        <v>65</v>
      </c>
    </row>
    <row r="439" spans="1:51" x14ac:dyDescent="0.25">
      <c r="A439" s="66" t="s">
        <v>1407</v>
      </c>
      <c r="B439" s="78"/>
      <c r="C439" s="78"/>
      <c r="D439" s="79"/>
      <c r="E439" s="90"/>
      <c r="F439" s="76" t="s">
        <v>6180</v>
      </c>
      <c r="G439" s="91"/>
      <c r="H439" s="77"/>
      <c r="I439" s="82"/>
      <c r="J439" s="92"/>
      <c r="K439" s="77" t="s">
        <v>7055</v>
      </c>
      <c r="L439" s="93"/>
      <c r="M439" s="87"/>
      <c r="N439" s="87"/>
      <c r="O439" s="88"/>
      <c r="P439" s="89"/>
      <c r="Q439" s="89"/>
      <c r="R439" s="75"/>
      <c r="S439" s="75"/>
      <c r="T439" s="75"/>
      <c r="U439" s="75"/>
      <c r="V439" s="52"/>
      <c r="W439" s="52"/>
      <c r="X439" s="52"/>
      <c r="Y439" s="52"/>
      <c r="Z439" s="51"/>
      <c r="AA439" s="83"/>
      <c r="AB439" s="83"/>
      <c r="AC439" s="84"/>
      <c r="AD439" s="68" t="s">
        <v>4391</v>
      </c>
      <c r="AE439" s="68">
        <v>908</v>
      </c>
      <c r="AF439" s="68">
        <v>4240</v>
      </c>
      <c r="AG439" s="68">
        <v>7437</v>
      </c>
      <c r="AH439" s="68">
        <v>2805</v>
      </c>
      <c r="AI439" s="68">
        <v>-21600</v>
      </c>
      <c r="AJ439" s="68" t="s">
        <v>4772</v>
      </c>
      <c r="AK439" s="68" t="s">
        <v>680</v>
      </c>
      <c r="AL439" s="72" t="s">
        <v>5259</v>
      </c>
      <c r="AM439" s="68" t="s">
        <v>732</v>
      </c>
      <c r="AN439" s="70">
        <v>39843.916377314818</v>
      </c>
      <c r="AO439" s="72" t="s">
        <v>5595</v>
      </c>
      <c r="AP439" s="68" t="b">
        <v>1</v>
      </c>
      <c r="AQ439" s="68" t="b">
        <v>0</v>
      </c>
      <c r="AR439" s="68" t="b">
        <v>1</v>
      </c>
      <c r="AS439" s="68" t="s">
        <v>779</v>
      </c>
      <c r="AT439" s="68">
        <v>116</v>
      </c>
      <c r="AU439" s="72" t="s">
        <v>784</v>
      </c>
      <c r="AV439" s="68" t="b">
        <v>0</v>
      </c>
      <c r="AW439" s="68" t="s">
        <v>876</v>
      </c>
      <c r="AX439" s="72" t="s">
        <v>6615</v>
      </c>
      <c r="AY439" s="68" t="s">
        <v>65</v>
      </c>
    </row>
    <row r="440" spans="1:51" x14ac:dyDescent="0.25">
      <c r="A440" s="66" t="s">
        <v>1408</v>
      </c>
      <c r="B440" s="78"/>
      <c r="C440" s="78"/>
      <c r="D440" s="79"/>
      <c r="E440" s="90"/>
      <c r="F440" s="76" t="s">
        <v>6181</v>
      </c>
      <c r="G440" s="91"/>
      <c r="H440" s="77"/>
      <c r="I440" s="82"/>
      <c r="J440" s="92"/>
      <c r="K440" s="77" t="s">
        <v>7056</v>
      </c>
      <c r="L440" s="93"/>
      <c r="M440" s="87"/>
      <c r="N440" s="87"/>
      <c r="O440" s="88"/>
      <c r="P440" s="89"/>
      <c r="Q440" s="89"/>
      <c r="R440" s="75"/>
      <c r="S440" s="75"/>
      <c r="T440" s="75"/>
      <c r="U440" s="75"/>
      <c r="V440" s="52"/>
      <c r="W440" s="52"/>
      <c r="X440" s="52"/>
      <c r="Y440" s="52"/>
      <c r="Z440" s="51"/>
      <c r="AA440" s="83"/>
      <c r="AB440" s="83"/>
      <c r="AC440" s="84"/>
      <c r="AD440" s="68" t="s">
        <v>4392</v>
      </c>
      <c r="AE440" s="68">
        <v>2747</v>
      </c>
      <c r="AF440" s="68">
        <v>9233</v>
      </c>
      <c r="AG440" s="68">
        <v>73603</v>
      </c>
      <c r="AH440" s="68">
        <v>88875</v>
      </c>
      <c r="AI440" s="68"/>
      <c r="AJ440" s="68" t="s">
        <v>4773</v>
      </c>
      <c r="AK440" s="68" t="s">
        <v>5019</v>
      </c>
      <c r="AL440" s="68"/>
      <c r="AM440" s="68"/>
      <c r="AN440" s="70">
        <v>41934.329884259256</v>
      </c>
      <c r="AO440" s="72" t="s">
        <v>5596</v>
      </c>
      <c r="AP440" s="68" t="b">
        <v>1</v>
      </c>
      <c r="AQ440" s="68" t="b">
        <v>0</v>
      </c>
      <c r="AR440" s="68" t="b">
        <v>1</v>
      </c>
      <c r="AS440" s="68" t="s">
        <v>5647</v>
      </c>
      <c r="AT440" s="68">
        <v>178</v>
      </c>
      <c r="AU440" s="72" t="s">
        <v>784</v>
      </c>
      <c r="AV440" s="68" t="b">
        <v>0</v>
      </c>
      <c r="AW440" s="68" t="s">
        <v>876</v>
      </c>
      <c r="AX440" s="72" t="s">
        <v>6616</v>
      </c>
      <c r="AY440" s="68" t="s">
        <v>65</v>
      </c>
    </row>
    <row r="441" spans="1:51" x14ac:dyDescent="0.25">
      <c r="A441" s="66" t="s">
        <v>1305</v>
      </c>
      <c r="B441" s="78"/>
      <c r="C441" s="78"/>
      <c r="D441" s="79"/>
      <c r="E441" s="90"/>
      <c r="F441" s="76" t="s">
        <v>6182</v>
      </c>
      <c r="G441" s="91"/>
      <c r="H441" s="77"/>
      <c r="I441" s="82"/>
      <c r="J441" s="92"/>
      <c r="K441" s="77" t="s">
        <v>7057</v>
      </c>
      <c r="L441" s="93"/>
      <c r="M441" s="87"/>
      <c r="N441" s="87"/>
      <c r="O441" s="88"/>
      <c r="P441" s="89"/>
      <c r="Q441" s="89"/>
      <c r="R441" s="75"/>
      <c r="S441" s="75"/>
      <c r="T441" s="75"/>
      <c r="U441" s="75"/>
      <c r="V441" s="52"/>
      <c r="W441" s="52"/>
      <c r="X441" s="52"/>
      <c r="Y441" s="52"/>
      <c r="Z441" s="51"/>
      <c r="AA441" s="83"/>
      <c r="AB441" s="83"/>
      <c r="AC441" s="84"/>
      <c r="AD441" s="68" t="s">
        <v>4393</v>
      </c>
      <c r="AE441" s="68">
        <v>360</v>
      </c>
      <c r="AF441" s="68">
        <v>169</v>
      </c>
      <c r="AG441" s="68">
        <v>314</v>
      </c>
      <c r="AH441" s="68">
        <v>0</v>
      </c>
      <c r="AI441" s="68"/>
      <c r="AJ441" s="68"/>
      <c r="AK441" s="68"/>
      <c r="AL441" s="68"/>
      <c r="AM441" s="68"/>
      <c r="AN441" s="70">
        <v>42248.889097222222</v>
      </c>
      <c r="AO441" s="72" t="s">
        <v>5597</v>
      </c>
      <c r="AP441" s="68" t="b">
        <v>1</v>
      </c>
      <c r="AQ441" s="68" t="b">
        <v>0</v>
      </c>
      <c r="AR441" s="68" t="b">
        <v>0</v>
      </c>
      <c r="AS441" s="68" t="s">
        <v>779</v>
      </c>
      <c r="AT441" s="68">
        <v>6</v>
      </c>
      <c r="AU441" s="72" t="s">
        <v>784</v>
      </c>
      <c r="AV441" s="68" t="b">
        <v>0</v>
      </c>
      <c r="AW441" s="68" t="s">
        <v>876</v>
      </c>
      <c r="AX441" s="72" t="s">
        <v>6617</v>
      </c>
      <c r="AY441" s="68" t="s">
        <v>66</v>
      </c>
    </row>
    <row r="442" spans="1:51" x14ac:dyDescent="0.25">
      <c r="A442" s="66" t="s">
        <v>1306</v>
      </c>
      <c r="B442" s="78"/>
      <c r="C442" s="78"/>
      <c r="D442" s="79"/>
      <c r="E442" s="90"/>
      <c r="F442" s="76" t="s">
        <v>6183</v>
      </c>
      <c r="G442" s="91"/>
      <c r="H442" s="77"/>
      <c r="I442" s="82"/>
      <c r="J442" s="92"/>
      <c r="K442" s="77" t="s">
        <v>7058</v>
      </c>
      <c r="L442" s="93"/>
      <c r="M442" s="87"/>
      <c r="N442" s="87"/>
      <c r="O442" s="88"/>
      <c r="P442" s="89"/>
      <c r="Q442" s="89"/>
      <c r="R442" s="75"/>
      <c r="S442" s="75"/>
      <c r="T442" s="75"/>
      <c r="U442" s="75"/>
      <c r="V442" s="52"/>
      <c r="W442" s="52"/>
      <c r="X442" s="52"/>
      <c r="Y442" s="52"/>
      <c r="Z442" s="51"/>
      <c r="AA442" s="83"/>
      <c r="AB442" s="83"/>
      <c r="AC442" s="84"/>
      <c r="AD442" s="68" t="s">
        <v>4394</v>
      </c>
      <c r="AE442" s="68">
        <v>1116</v>
      </c>
      <c r="AF442" s="68">
        <v>4044</v>
      </c>
      <c r="AG442" s="68">
        <v>11064</v>
      </c>
      <c r="AH442" s="68">
        <v>154</v>
      </c>
      <c r="AI442" s="68">
        <v>-21600</v>
      </c>
      <c r="AJ442" s="68" t="s">
        <v>4774</v>
      </c>
      <c r="AK442" s="68"/>
      <c r="AL442" s="68"/>
      <c r="AM442" s="68" t="s">
        <v>732</v>
      </c>
      <c r="AN442" s="70">
        <v>41061.58425925926</v>
      </c>
      <c r="AO442" s="72" t="s">
        <v>5598</v>
      </c>
      <c r="AP442" s="68" t="b">
        <v>1</v>
      </c>
      <c r="AQ442" s="68" t="b">
        <v>0</v>
      </c>
      <c r="AR442" s="68" t="b">
        <v>1</v>
      </c>
      <c r="AS442" s="68" t="s">
        <v>779</v>
      </c>
      <c r="AT442" s="68">
        <v>90</v>
      </c>
      <c r="AU442" s="72" t="s">
        <v>784</v>
      </c>
      <c r="AV442" s="68" t="b">
        <v>0</v>
      </c>
      <c r="AW442" s="68" t="s">
        <v>876</v>
      </c>
      <c r="AX442" s="72" t="s">
        <v>6618</v>
      </c>
      <c r="AY442" s="68" t="s">
        <v>66</v>
      </c>
    </row>
    <row r="443" spans="1:51" x14ac:dyDescent="0.25">
      <c r="A443" s="66" t="s">
        <v>1307</v>
      </c>
      <c r="B443" s="78"/>
      <c r="C443" s="78"/>
      <c r="D443" s="79"/>
      <c r="E443" s="90"/>
      <c r="F443" s="76" t="s">
        <v>6184</v>
      </c>
      <c r="G443" s="91"/>
      <c r="H443" s="77"/>
      <c r="I443" s="82"/>
      <c r="J443" s="92"/>
      <c r="K443" s="77" t="s">
        <v>7059</v>
      </c>
      <c r="L443" s="93"/>
      <c r="M443" s="87"/>
      <c r="N443" s="87"/>
      <c r="O443" s="88"/>
      <c r="P443" s="89"/>
      <c r="Q443" s="89"/>
      <c r="R443" s="75"/>
      <c r="S443" s="75"/>
      <c r="T443" s="75"/>
      <c r="U443" s="75"/>
      <c r="V443" s="52"/>
      <c r="W443" s="52"/>
      <c r="X443" s="52"/>
      <c r="Y443" s="52"/>
      <c r="Z443" s="51"/>
      <c r="AA443" s="83"/>
      <c r="AB443" s="83"/>
      <c r="AC443" s="84"/>
      <c r="AD443" s="68" t="s">
        <v>4395</v>
      </c>
      <c r="AE443" s="68">
        <v>5</v>
      </c>
      <c r="AF443" s="68">
        <v>953</v>
      </c>
      <c r="AG443" s="68">
        <v>914907</v>
      </c>
      <c r="AH443" s="68">
        <v>0</v>
      </c>
      <c r="AI443" s="68">
        <v>-18000</v>
      </c>
      <c r="AJ443" s="68" t="s">
        <v>4775</v>
      </c>
      <c r="AK443" s="68" t="s">
        <v>4850</v>
      </c>
      <c r="AL443" s="72" t="s">
        <v>5260</v>
      </c>
      <c r="AM443" s="68" t="s">
        <v>733</v>
      </c>
      <c r="AN443" s="70">
        <v>40007.117627314816</v>
      </c>
      <c r="AO443" s="68"/>
      <c r="AP443" s="68" t="b">
        <v>1</v>
      </c>
      <c r="AQ443" s="68" t="b">
        <v>0</v>
      </c>
      <c r="AR443" s="68" t="b">
        <v>1</v>
      </c>
      <c r="AS443" s="68" t="s">
        <v>779</v>
      </c>
      <c r="AT443" s="68">
        <v>54</v>
      </c>
      <c r="AU443" s="72" t="s">
        <v>784</v>
      </c>
      <c r="AV443" s="68" t="b">
        <v>0</v>
      </c>
      <c r="AW443" s="68" t="s">
        <v>876</v>
      </c>
      <c r="AX443" s="72" t="s">
        <v>6619</v>
      </c>
      <c r="AY443" s="68" t="s">
        <v>66</v>
      </c>
    </row>
    <row r="444" spans="1:51" x14ac:dyDescent="0.25">
      <c r="A444" s="66" t="s">
        <v>1309</v>
      </c>
      <c r="B444" s="78"/>
      <c r="C444" s="78"/>
      <c r="D444" s="79"/>
      <c r="E444" s="90"/>
      <c r="F444" s="76" t="s">
        <v>6185</v>
      </c>
      <c r="G444" s="91"/>
      <c r="H444" s="77"/>
      <c r="I444" s="82"/>
      <c r="J444" s="92"/>
      <c r="K444" s="77" t="s">
        <v>7060</v>
      </c>
      <c r="L444" s="93"/>
      <c r="M444" s="87"/>
      <c r="N444" s="87"/>
      <c r="O444" s="88"/>
      <c r="P444" s="89"/>
      <c r="Q444" s="89"/>
      <c r="R444" s="75"/>
      <c r="S444" s="75"/>
      <c r="T444" s="75"/>
      <c r="U444" s="75"/>
      <c r="V444" s="52"/>
      <c r="W444" s="52"/>
      <c r="X444" s="52"/>
      <c r="Y444" s="52"/>
      <c r="Z444" s="51"/>
      <c r="AA444" s="83"/>
      <c r="AB444" s="83"/>
      <c r="AC444" s="84"/>
      <c r="AD444" s="68" t="s">
        <v>4396</v>
      </c>
      <c r="AE444" s="68">
        <v>6845</v>
      </c>
      <c r="AF444" s="68">
        <v>16639</v>
      </c>
      <c r="AG444" s="68">
        <v>152327</v>
      </c>
      <c r="AH444" s="68">
        <v>21389</v>
      </c>
      <c r="AI444" s="68">
        <v>-18000</v>
      </c>
      <c r="AJ444" s="68" t="s">
        <v>4776</v>
      </c>
      <c r="AK444" s="68" t="s">
        <v>5020</v>
      </c>
      <c r="AL444" s="72" t="s">
        <v>5261</v>
      </c>
      <c r="AM444" s="68" t="s">
        <v>5299</v>
      </c>
      <c r="AN444" s="70">
        <v>39872.578368055554</v>
      </c>
      <c r="AO444" s="72" t="s">
        <v>5599</v>
      </c>
      <c r="AP444" s="68" t="b">
        <v>0</v>
      </c>
      <c r="AQ444" s="68" t="b">
        <v>0</v>
      </c>
      <c r="AR444" s="68" t="b">
        <v>1</v>
      </c>
      <c r="AS444" s="68" t="s">
        <v>779</v>
      </c>
      <c r="AT444" s="68">
        <v>2056</v>
      </c>
      <c r="AU444" s="72" t="s">
        <v>5780</v>
      </c>
      <c r="AV444" s="68" t="b">
        <v>0</v>
      </c>
      <c r="AW444" s="68" t="s">
        <v>876</v>
      </c>
      <c r="AX444" s="72" t="s">
        <v>6620</v>
      </c>
      <c r="AY444" s="68" t="s">
        <v>66</v>
      </c>
    </row>
    <row r="445" spans="1:51" x14ac:dyDescent="0.25">
      <c r="A445" s="66" t="s">
        <v>1310</v>
      </c>
      <c r="B445" s="78"/>
      <c r="C445" s="78"/>
      <c r="D445" s="79"/>
      <c r="E445" s="90"/>
      <c r="F445" s="76" t="s">
        <v>6186</v>
      </c>
      <c r="G445" s="91"/>
      <c r="H445" s="77"/>
      <c r="I445" s="82"/>
      <c r="J445" s="92"/>
      <c r="K445" s="77" t="s">
        <v>7061</v>
      </c>
      <c r="L445" s="93"/>
      <c r="M445" s="87"/>
      <c r="N445" s="87"/>
      <c r="O445" s="88"/>
      <c r="P445" s="89"/>
      <c r="Q445" s="89"/>
      <c r="R445" s="75"/>
      <c r="S445" s="75"/>
      <c r="T445" s="75"/>
      <c r="U445" s="75"/>
      <c r="V445" s="52"/>
      <c r="W445" s="52"/>
      <c r="X445" s="52"/>
      <c r="Y445" s="52"/>
      <c r="Z445" s="51"/>
      <c r="AA445" s="83"/>
      <c r="AB445" s="83"/>
      <c r="AC445" s="84"/>
      <c r="AD445" s="68" t="s">
        <v>4397</v>
      </c>
      <c r="AE445" s="68">
        <v>2026</v>
      </c>
      <c r="AF445" s="68">
        <v>1990</v>
      </c>
      <c r="AG445" s="68">
        <v>171676</v>
      </c>
      <c r="AH445" s="68">
        <v>566</v>
      </c>
      <c r="AI445" s="68">
        <v>-18000</v>
      </c>
      <c r="AJ445" s="68" t="s">
        <v>4777</v>
      </c>
      <c r="AK445" s="68" t="s">
        <v>5021</v>
      </c>
      <c r="AL445" s="72" t="s">
        <v>5262</v>
      </c>
      <c r="AM445" s="68" t="s">
        <v>733</v>
      </c>
      <c r="AN445" s="70">
        <v>39894.121076388888</v>
      </c>
      <c r="AO445" s="72" t="s">
        <v>5600</v>
      </c>
      <c r="AP445" s="68" t="b">
        <v>0</v>
      </c>
      <c r="AQ445" s="68" t="b">
        <v>0</v>
      </c>
      <c r="AR445" s="68" t="b">
        <v>1</v>
      </c>
      <c r="AS445" s="68" t="s">
        <v>779</v>
      </c>
      <c r="AT445" s="68">
        <v>779</v>
      </c>
      <c r="AU445" s="72" t="s">
        <v>805</v>
      </c>
      <c r="AV445" s="68" t="b">
        <v>0</v>
      </c>
      <c r="AW445" s="68" t="s">
        <v>876</v>
      </c>
      <c r="AX445" s="72" t="s">
        <v>6621</v>
      </c>
      <c r="AY445" s="68" t="s">
        <v>66</v>
      </c>
    </row>
    <row r="446" spans="1:51" x14ac:dyDescent="0.25">
      <c r="A446" s="66" t="s">
        <v>242</v>
      </c>
      <c r="B446" s="78"/>
      <c r="C446" s="78"/>
      <c r="D446" s="79"/>
      <c r="E446" s="90"/>
      <c r="F446" s="76" t="s">
        <v>873</v>
      </c>
      <c r="G446" s="91"/>
      <c r="H446" s="77"/>
      <c r="I446" s="82"/>
      <c r="J446" s="92"/>
      <c r="K446" s="77" t="s">
        <v>988</v>
      </c>
      <c r="L446" s="93"/>
      <c r="M446" s="87"/>
      <c r="N446" s="87"/>
      <c r="O446" s="88"/>
      <c r="P446" s="89"/>
      <c r="Q446" s="89"/>
      <c r="R446" s="75"/>
      <c r="S446" s="75"/>
      <c r="T446" s="75"/>
      <c r="U446" s="75"/>
      <c r="V446" s="52"/>
      <c r="W446" s="52"/>
      <c r="X446" s="52"/>
      <c r="Y446" s="52"/>
      <c r="Z446" s="51"/>
      <c r="AA446" s="83"/>
      <c r="AB446" s="83"/>
      <c r="AC446" s="84"/>
      <c r="AD446" s="68" t="s">
        <v>594</v>
      </c>
      <c r="AE446" s="68">
        <v>5</v>
      </c>
      <c r="AF446" s="68">
        <v>7</v>
      </c>
      <c r="AG446" s="68">
        <v>709</v>
      </c>
      <c r="AH446" s="68">
        <v>0</v>
      </c>
      <c r="AI446" s="68">
        <v>-28800</v>
      </c>
      <c r="AJ446" s="68"/>
      <c r="AK446" s="68" t="s">
        <v>680</v>
      </c>
      <c r="AL446" s="68"/>
      <c r="AM446" s="68" t="s">
        <v>731</v>
      </c>
      <c r="AN446" s="70">
        <v>41720.207592592589</v>
      </c>
      <c r="AO446" s="72" t="s">
        <v>776</v>
      </c>
      <c r="AP446" s="68" t="b">
        <v>0</v>
      </c>
      <c r="AQ446" s="68" t="b">
        <v>0</v>
      </c>
      <c r="AR446" s="68" t="b">
        <v>0</v>
      </c>
      <c r="AS446" s="68" t="s">
        <v>779</v>
      </c>
      <c r="AT446" s="68">
        <v>3</v>
      </c>
      <c r="AU446" s="72" t="s">
        <v>805</v>
      </c>
      <c r="AV446" s="68" t="b">
        <v>0</v>
      </c>
      <c r="AW446" s="68" t="s">
        <v>876</v>
      </c>
      <c r="AX446" s="72" t="s">
        <v>935</v>
      </c>
      <c r="AY446" s="68" t="s">
        <v>66</v>
      </c>
    </row>
    <row r="447" spans="1:51" x14ac:dyDescent="0.25">
      <c r="A447" s="66" t="s">
        <v>1409</v>
      </c>
      <c r="B447" s="78"/>
      <c r="C447" s="78"/>
      <c r="D447" s="79"/>
      <c r="E447" s="90"/>
      <c r="F447" s="76" t="s">
        <v>6187</v>
      </c>
      <c r="G447" s="91"/>
      <c r="H447" s="77"/>
      <c r="I447" s="82"/>
      <c r="J447" s="92"/>
      <c r="K447" s="77" t="s">
        <v>7062</v>
      </c>
      <c r="L447" s="93"/>
      <c r="M447" s="87"/>
      <c r="N447" s="87"/>
      <c r="O447" s="88"/>
      <c r="P447" s="89"/>
      <c r="Q447" s="89"/>
      <c r="R447" s="75"/>
      <c r="S447" s="75"/>
      <c r="T447" s="75"/>
      <c r="U447" s="75"/>
      <c r="V447" s="52"/>
      <c r="W447" s="52"/>
      <c r="X447" s="52"/>
      <c r="Y447" s="52"/>
      <c r="Z447" s="51"/>
      <c r="AA447" s="83"/>
      <c r="AB447" s="83"/>
      <c r="AC447" s="84"/>
      <c r="AD447" s="68" t="s">
        <v>4398</v>
      </c>
      <c r="AE447" s="68">
        <v>1102</v>
      </c>
      <c r="AF447" s="68">
        <v>804</v>
      </c>
      <c r="AG447" s="68">
        <v>7007</v>
      </c>
      <c r="AH447" s="68">
        <v>952</v>
      </c>
      <c r="AI447" s="68">
        <v>-21600</v>
      </c>
      <c r="AJ447" s="68" t="s">
        <v>4778</v>
      </c>
      <c r="AK447" s="68"/>
      <c r="AL447" s="72" t="s">
        <v>5263</v>
      </c>
      <c r="AM447" s="68" t="s">
        <v>732</v>
      </c>
      <c r="AN447" s="70">
        <v>40531.906030092592</v>
      </c>
      <c r="AO447" s="68"/>
      <c r="AP447" s="68" t="b">
        <v>0</v>
      </c>
      <c r="AQ447" s="68" t="b">
        <v>0</v>
      </c>
      <c r="AR447" s="68" t="b">
        <v>0</v>
      </c>
      <c r="AS447" s="68" t="s">
        <v>779</v>
      </c>
      <c r="AT447" s="68">
        <v>46</v>
      </c>
      <c r="AU447" s="72" t="s">
        <v>801</v>
      </c>
      <c r="AV447" s="68" t="b">
        <v>0</v>
      </c>
      <c r="AW447" s="68" t="s">
        <v>876</v>
      </c>
      <c r="AX447" s="72" t="s">
        <v>6622</v>
      </c>
      <c r="AY447" s="68" t="s">
        <v>65</v>
      </c>
    </row>
    <row r="448" spans="1:51" x14ac:dyDescent="0.25">
      <c r="A448" s="66" t="s">
        <v>1311</v>
      </c>
      <c r="B448" s="78"/>
      <c r="C448" s="78"/>
      <c r="D448" s="79"/>
      <c r="E448" s="90"/>
      <c r="F448" s="76" t="s">
        <v>6188</v>
      </c>
      <c r="G448" s="91"/>
      <c r="H448" s="77"/>
      <c r="I448" s="82"/>
      <c r="J448" s="92"/>
      <c r="K448" s="77" t="s">
        <v>7063</v>
      </c>
      <c r="L448" s="93"/>
      <c r="M448" s="87"/>
      <c r="N448" s="87"/>
      <c r="O448" s="88"/>
      <c r="P448" s="89"/>
      <c r="Q448" s="89"/>
      <c r="R448" s="75"/>
      <c r="S448" s="75"/>
      <c r="T448" s="75"/>
      <c r="U448" s="75"/>
      <c r="V448" s="52"/>
      <c r="W448" s="52"/>
      <c r="X448" s="52"/>
      <c r="Y448" s="52"/>
      <c r="Z448" s="51"/>
      <c r="AA448" s="83"/>
      <c r="AB448" s="83"/>
      <c r="AC448" s="84"/>
      <c r="AD448" s="68" t="s">
        <v>4399</v>
      </c>
      <c r="AE448" s="68">
        <v>412</v>
      </c>
      <c r="AF448" s="68">
        <v>491</v>
      </c>
      <c r="AG448" s="68">
        <v>23019</v>
      </c>
      <c r="AH448" s="68">
        <v>1810</v>
      </c>
      <c r="AI448" s="68">
        <v>-21600</v>
      </c>
      <c r="AJ448" s="68" t="s">
        <v>4779</v>
      </c>
      <c r="AK448" s="68" t="s">
        <v>654</v>
      </c>
      <c r="AL448" s="72" t="s">
        <v>5264</v>
      </c>
      <c r="AM448" s="68" t="s">
        <v>732</v>
      </c>
      <c r="AN448" s="70">
        <v>39903.5778587963</v>
      </c>
      <c r="AO448" s="72" t="s">
        <v>5601</v>
      </c>
      <c r="AP448" s="68" t="b">
        <v>0</v>
      </c>
      <c r="AQ448" s="68" t="b">
        <v>0</v>
      </c>
      <c r="AR448" s="68" t="b">
        <v>1</v>
      </c>
      <c r="AS448" s="68" t="s">
        <v>779</v>
      </c>
      <c r="AT448" s="68">
        <v>21</v>
      </c>
      <c r="AU448" s="72" t="s">
        <v>798</v>
      </c>
      <c r="AV448" s="68" t="b">
        <v>0</v>
      </c>
      <c r="AW448" s="68" t="s">
        <v>876</v>
      </c>
      <c r="AX448" s="72" t="s">
        <v>6623</v>
      </c>
      <c r="AY448" s="68" t="s">
        <v>66</v>
      </c>
    </row>
    <row r="449" spans="1:51" x14ac:dyDescent="0.25">
      <c r="A449" s="66" t="s">
        <v>1410</v>
      </c>
      <c r="B449" s="78"/>
      <c r="C449" s="78"/>
      <c r="D449" s="79"/>
      <c r="E449" s="90"/>
      <c r="F449" s="76" t="s">
        <v>6189</v>
      </c>
      <c r="G449" s="91"/>
      <c r="H449" s="77"/>
      <c r="I449" s="82"/>
      <c r="J449" s="92"/>
      <c r="K449" s="77" t="s">
        <v>7064</v>
      </c>
      <c r="L449" s="93"/>
      <c r="M449" s="87"/>
      <c r="N449" s="87"/>
      <c r="O449" s="88"/>
      <c r="P449" s="89"/>
      <c r="Q449" s="89"/>
      <c r="R449" s="75"/>
      <c r="S449" s="75"/>
      <c r="T449" s="75"/>
      <c r="U449" s="75"/>
      <c r="V449" s="52"/>
      <c r="W449" s="52"/>
      <c r="X449" s="52"/>
      <c r="Y449" s="52"/>
      <c r="Z449" s="51"/>
      <c r="AA449" s="83"/>
      <c r="AB449" s="83"/>
      <c r="AC449" s="84"/>
      <c r="AD449" s="68" t="s">
        <v>4400</v>
      </c>
      <c r="AE449" s="68">
        <v>1143</v>
      </c>
      <c r="AF449" s="68">
        <v>4838</v>
      </c>
      <c r="AG449" s="68">
        <v>10655</v>
      </c>
      <c r="AH449" s="68">
        <v>10180</v>
      </c>
      <c r="AI449" s="68">
        <v>-18000</v>
      </c>
      <c r="AJ449" s="68" t="s">
        <v>4780</v>
      </c>
      <c r="AK449" s="68" t="s">
        <v>4825</v>
      </c>
      <c r="AL449" s="72" t="s">
        <v>5265</v>
      </c>
      <c r="AM449" s="68" t="s">
        <v>733</v>
      </c>
      <c r="AN449" s="70">
        <v>40474.811122685183</v>
      </c>
      <c r="AO449" s="72" t="s">
        <v>5602</v>
      </c>
      <c r="AP449" s="68" t="b">
        <v>0</v>
      </c>
      <c r="AQ449" s="68" t="b">
        <v>0</v>
      </c>
      <c r="AR449" s="68" t="b">
        <v>1</v>
      </c>
      <c r="AS449" s="68" t="s">
        <v>779</v>
      </c>
      <c r="AT449" s="68">
        <v>120</v>
      </c>
      <c r="AU449" s="72" t="s">
        <v>5781</v>
      </c>
      <c r="AV449" s="68" t="b">
        <v>0</v>
      </c>
      <c r="AW449" s="68" t="s">
        <v>876</v>
      </c>
      <c r="AX449" s="72" t="s">
        <v>6624</v>
      </c>
      <c r="AY449" s="68" t="s">
        <v>65</v>
      </c>
    </row>
    <row r="450" spans="1:51" x14ac:dyDescent="0.25">
      <c r="A450" s="66" t="s">
        <v>1312</v>
      </c>
      <c r="B450" s="78"/>
      <c r="C450" s="78"/>
      <c r="D450" s="79"/>
      <c r="E450" s="90"/>
      <c r="F450" s="76" t="s">
        <v>6190</v>
      </c>
      <c r="G450" s="91"/>
      <c r="H450" s="77"/>
      <c r="I450" s="82"/>
      <c r="J450" s="92"/>
      <c r="K450" s="77" t="s">
        <v>7065</v>
      </c>
      <c r="L450" s="93"/>
      <c r="M450" s="87"/>
      <c r="N450" s="87"/>
      <c r="O450" s="88"/>
      <c r="P450" s="89"/>
      <c r="Q450" s="89"/>
      <c r="R450" s="75"/>
      <c r="S450" s="75"/>
      <c r="T450" s="75"/>
      <c r="U450" s="75"/>
      <c r="V450" s="52"/>
      <c r="W450" s="52"/>
      <c r="X450" s="52"/>
      <c r="Y450" s="52"/>
      <c r="Z450" s="51"/>
      <c r="AA450" s="83"/>
      <c r="AB450" s="83"/>
      <c r="AC450" s="84"/>
      <c r="AD450" s="68" t="s">
        <v>4401</v>
      </c>
      <c r="AE450" s="68">
        <v>2831</v>
      </c>
      <c r="AF450" s="68">
        <v>2831</v>
      </c>
      <c r="AG450" s="68">
        <v>148643</v>
      </c>
      <c r="AH450" s="68">
        <v>258</v>
      </c>
      <c r="AI450" s="68">
        <v>0</v>
      </c>
      <c r="AJ450" s="68" t="s">
        <v>4781</v>
      </c>
      <c r="AK450" s="68" t="s">
        <v>5022</v>
      </c>
      <c r="AL450" s="72" t="s">
        <v>5266</v>
      </c>
      <c r="AM450" s="68" t="s">
        <v>5306</v>
      </c>
      <c r="AN450" s="70">
        <v>40868.692835648151</v>
      </c>
      <c r="AO450" s="72" t="s">
        <v>5603</v>
      </c>
      <c r="AP450" s="68" t="b">
        <v>0</v>
      </c>
      <c r="AQ450" s="68" t="b">
        <v>0</v>
      </c>
      <c r="AR450" s="68" t="b">
        <v>0</v>
      </c>
      <c r="AS450" s="68" t="s">
        <v>779</v>
      </c>
      <c r="AT450" s="68">
        <v>74</v>
      </c>
      <c r="AU450" s="72" t="s">
        <v>5703</v>
      </c>
      <c r="AV450" s="68" t="b">
        <v>0</v>
      </c>
      <c r="AW450" s="68" t="s">
        <v>876</v>
      </c>
      <c r="AX450" s="72" t="s">
        <v>6625</v>
      </c>
      <c r="AY450" s="68" t="s">
        <v>66</v>
      </c>
    </row>
    <row r="451" spans="1:51" x14ac:dyDescent="0.25">
      <c r="A451" s="66" t="s">
        <v>1313</v>
      </c>
      <c r="B451" s="78"/>
      <c r="C451" s="78"/>
      <c r="D451" s="79"/>
      <c r="E451" s="90"/>
      <c r="F451" s="76" t="s">
        <v>6191</v>
      </c>
      <c r="G451" s="91"/>
      <c r="H451" s="77"/>
      <c r="I451" s="82"/>
      <c r="J451" s="92"/>
      <c r="K451" s="77" t="s">
        <v>7066</v>
      </c>
      <c r="L451" s="93"/>
      <c r="M451" s="87"/>
      <c r="N451" s="87"/>
      <c r="O451" s="88"/>
      <c r="P451" s="89"/>
      <c r="Q451" s="89"/>
      <c r="R451" s="75"/>
      <c r="S451" s="75"/>
      <c r="T451" s="75"/>
      <c r="U451" s="75"/>
      <c r="V451" s="52"/>
      <c r="W451" s="52"/>
      <c r="X451" s="52"/>
      <c r="Y451" s="52"/>
      <c r="Z451" s="51"/>
      <c r="AA451" s="83"/>
      <c r="AB451" s="83"/>
      <c r="AC451" s="84"/>
      <c r="AD451" s="68" t="s">
        <v>4402</v>
      </c>
      <c r="AE451" s="68">
        <v>13992</v>
      </c>
      <c r="AF451" s="68">
        <v>13406</v>
      </c>
      <c r="AG451" s="68">
        <v>14732</v>
      </c>
      <c r="AH451" s="68">
        <v>0</v>
      </c>
      <c r="AI451" s="68">
        <v>0</v>
      </c>
      <c r="AJ451" s="68" t="s">
        <v>4782</v>
      </c>
      <c r="AK451" s="68" t="s">
        <v>5023</v>
      </c>
      <c r="AL451" s="72" t="s">
        <v>5267</v>
      </c>
      <c r="AM451" s="68" t="s">
        <v>5306</v>
      </c>
      <c r="AN451" s="70">
        <v>41160.506226851852</v>
      </c>
      <c r="AO451" s="72" t="s">
        <v>5604</v>
      </c>
      <c r="AP451" s="68" t="b">
        <v>0</v>
      </c>
      <c r="AQ451" s="68" t="b">
        <v>0</v>
      </c>
      <c r="AR451" s="68" t="b">
        <v>1</v>
      </c>
      <c r="AS451" s="68" t="s">
        <v>779</v>
      </c>
      <c r="AT451" s="68">
        <v>15</v>
      </c>
      <c r="AU451" s="72" t="s">
        <v>5782</v>
      </c>
      <c r="AV451" s="68" t="b">
        <v>0</v>
      </c>
      <c r="AW451" s="68" t="s">
        <v>876</v>
      </c>
      <c r="AX451" s="72" t="s">
        <v>6626</v>
      </c>
      <c r="AY451" s="68" t="s">
        <v>66</v>
      </c>
    </row>
    <row r="452" spans="1:51" x14ac:dyDescent="0.25">
      <c r="A452" s="66" t="s">
        <v>1314</v>
      </c>
      <c r="B452" s="78"/>
      <c r="C452" s="78"/>
      <c r="D452" s="79"/>
      <c r="E452" s="90"/>
      <c r="F452" s="76" t="s">
        <v>6192</v>
      </c>
      <c r="G452" s="91"/>
      <c r="H452" s="77"/>
      <c r="I452" s="82"/>
      <c r="J452" s="92"/>
      <c r="K452" s="77" t="s">
        <v>7067</v>
      </c>
      <c r="L452" s="93"/>
      <c r="M452" s="87"/>
      <c r="N452" s="87"/>
      <c r="O452" s="88"/>
      <c r="P452" s="89"/>
      <c r="Q452" s="89"/>
      <c r="R452" s="75"/>
      <c r="S452" s="75"/>
      <c r="T452" s="75"/>
      <c r="U452" s="75"/>
      <c r="V452" s="52"/>
      <c r="W452" s="52"/>
      <c r="X452" s="52"/>
      <c r="Y452" s="52"/>
      <c r="Z452" s="51"/>
      <c r="AA452" s="83"/>
      <c r="AB452" s="83"/>
      <c r="AC452" s="84"/>
      <c r="AD452" s="68" t="s">
        <v>4403</v>
      </c>
      <c r="AE452" s="68">
        <v>298</v>
      </c>
      <c r="AF452" s="68">
        <v>255</v>
      </c>
      <c r="AG452" s="68">
        <v>1835</v>
      </c>
      <c r="AH452" s="68">
        <v>148</v>
      </c>
      <c r="AI452" s="68"/>
      <c r="AJ452" s="68" t="s">
        <v>4783</v>
      </c>
      <c r="AK452" s="68" t="s">
        <v>5024</v>
      </c>
      <c r="AL452" s="68"/>
      <c r="AM452" s="68"/>
      <c r="AN452" s="70">
        <v>41096.765659722223</v>
      </c>
      <c r="AO452" s="72" t="s">
        <v>5605</v>
      </c>
      <c r="AP452" s="68" t="b">
        <v>0</v>
      </c>
      <c r="AQ452" s="68" t="b">
        <v>0</v>
      </c>
      <c r="AR452" s="68" t="b">
        <v>0</v>
      </c>
      <c r="AS452" s="68" t="s">
        <v>779</v>
      </c>
      <c r="AT452" s="68">
        <v>0</v>
      </c>
      <c r="AU452" s="72" t="s">
        <v>5709</v>
      </c>
      <c r="AV452" s="68" t="b">
        <v>0</v>
      </c>
      <c r="AW452" s="68" t="s">
        <v>876</v>
      </c>
      <c r="AX452" s="72" t="s">
        <v>6627</v>
      </c>
      <c r="AY452" s="68" t="s">
        <v>66</v>
      </c>
    </row>
    <row r="453" spans="1:51" x14ac:dyDescent="0.25">
      <c r="A453" s="66" t="s">
        <v>1316</v>
      </c>
      <c r="B453" s="78"/>
      <c r="C453" s="78"/>
      <c r="D453" s="79"/>
      <c r="E453" s="90"/>
      <c r="F453" s="76" t="s">
        <v>6193</v>
      </c>
      <c r="G453" s="91"/>
      <c r="H453" s="77"/>
      <c r="I453" s="82"/>
      <c r="J453" s="92"/>
      <c r="K453" s="77" t="s">
        <v>7068</v>
      </c>
      <c r="L453" s="93"/>
      <c r="M453" s="87"/>
      <c r="N453" s="87"/>
      <c r="O453" s="88"/>
      <c r="P453" s="89"/>
      <c r="Q453" s="89"/>
      <c r="R453" s="75"/>
      <c r="S453" s="75"/>
      <c r="T453" s="75"/>
      <c r="U453" s="75"/>
      <c r="V453" s="52"/>
      <c r="W453" s="52"/>
      <c r="X453" s="52"/>
      <c r="Y453" s="52"/>
      <c r="Z453" s="51"/>
      <c r="AA453" s="83"/>
      <c r="AB453" s="83"/>
      <c r="AC453" s="84"/>
      <c r="AD453" s="68" t="s">
        <v>4404</v>
      </c>
      <c r="AE453" s="68">
        <v>269</v>
      </c>
      <c r="AF453" s="68">
        <v>365</v>
      </c>
      <c r="AG453" s="68">
        <v>29918</v>
      </c>
      <c r="AH453" s="68">
        <v>11210</v>
      </c>
      <c r="AI453" s="68"/>
      <c r="AJ453" s="68" t="s">
        <v>4784</v>
      </c>
      <c r="AK453" s="68"/>
      <c r="AL453" s="68"/>
      <c r="AM453" s="68"/>
      <c r="AN453" s="70">
        <v>41813.257824074077</v>
      </c>
      <c r="AO453" s="72" t="s">
        <v>5606</v>
      </c>
      <c r="AP453" s="68" t="b">
        <v>1</v>
      </c>
      <c r="AQ453" s="68" t="b">
        <v>0</v>
      </c>
      <c r="AR453" s="68" t="b">
        <v>1</v>
      </c>
      <c r="AS453" s="68" t="s">
        <v>779</v>
      </c>
      <c r="AT453" s="68">
        <v>0</v>
      </c>
      <c r="AU453" s="72" t="s">
        <v>784</v>
      </c>
      <c r="AV453" s="68" t="b">
        <v>0</v>
      </c>
      <c r="AW453" s="68" t="s">
        <v>876</v>
      </c>
      <c r="AX453" s="72" t="s">
        <v>6628</v>
      </c>
      <c r="AY453" s="68" t="s">
        <v>66</v>
      </c>
    </row>
    <row r="454" spans="1:51" x14ac:dyDescent="0.25">
      <c r="A454" s="66" t="s">
        <v>1317</v>
      </c>
      <c r="B454" s="78"/>
      <c r="C454" s="78"/>
      <c r="D454" s="79"/>
      <c r="E454" s="90"/>
      <c r="F454" s="76" t="s">
        <v>6194</v>
      </c>
      <c r="G454" s="91"/>
      <c r="H454" s="77"/>
      <c r="I454" s="82"/>
      <c r="J454" s="92"/>
      <c r="K454" s="77" t="s">
        <v>7069</v>
      </c>
      <c r="L454" s="93"/>
      <c r="M454" s="87"/>
      <c r="N454" s="87"/>
      <c r="O454" s="88"/>
      <c r="P454" s="89"/>
      <c r="Q454" s="89"/>
      <c r="R454" s="75"/>
      <c r="S454" s="75"/>
      <c r="T454" s="75"/>
      <c r="U454" s="75"/>
      <c r="V454" s="52"/>
      <c r="W454" s="52"/>
      <c r="X454" s="52"/>
      <c r="Y454" s="52"/>
      <c r="Z454" s="51"/>
      <c r="AA454" s="83"/>
      <c r="AB454" s="83"/>
      <c r="AC454" s="84"/>
      <c r="AD454" s="68" t="s">
        <v>4405</v>
      </c>
      <c r="AE454" s="68">
        <v>1168</v>
      </c>
      <c r="AF454" s="68">
        <v>875</v>
      </c>
      <c r="AG454" s="68">
        <v>13981</v>
      </c>
      <c r="AH454" s="68">
        <v>26975</v>
      </c>
      <c r="AI454" s="68">
        <v>-21600</v>
      </c>
      <c r="AJ454" s="68" t="s">
        <v>4785</v>
      </c>
      <c r="AK454" s="68" t="s">
        <v>5025</v>
      </c>
      <c r="AL454" s="68"/>
      <c r="AM454" s="68" t="s">
        <v>732</v>
      </c>
      <c r="AN454" s="70">
        <v>41499.02076388889</v>
      </c>
      <c r="AO454" s="72" t="s">
        <v>5607</v>
      </c>
      <c r="AP454" s="68" t="b">
        <v>0</v>
      </c>
      <c r="AQ454" s="68" t="b">
        <v>0</v>
      </c>
      <c r="AR454" s="68" t="b">
        <v>1</v>
      </c>
      <c r="AS454" s="68" t="s">
        <v>779</v>
      </c>
      <c r="AT454" s="68">
        <v>11</v>
      </c>
      <c r="AU454" s="72" t="s">
        <v>5783</v>
      </c>
      <c r="AV454" s="68" t="b">
        <v>0</v>
      </c>
      <c r="AW454" s="68" t="s">
        <v>876</v>
      </c>
      <c r="AX454" s="72" t="s">
        <v>6629</v>
      </c>
      <c r="AY454" s="68" t="s">
        <v>66</v>
      </c>
    </row>
    <row r="455" spans="1:51" x14ac:dyDescent="0.25">
      <c r="A455" s="66" t="s">
        <v>213</v>
      </c>
      <c r="B455" s="78"/>
      <c r="C455" s="78"/>
      <c r="D455" s="79"/>
      <c r="E455" s="90"/>
      <c r="F455" s="76" t="s">
        <v>842</v>
      </c>
      <c r="G455" s="91"/>
      <c r="H455" s="77"/>
      <c r="I455" s="82"/>
      <c r="J455" s="92"/>
      <c r="K455" s="77" t="s">
        <v>7070</v>
      </c>
      <c r="L455" s="93"/>
      <c r="M455" s="87"/>
      <c r="N455" s="87"/>
      <c r="O455" s="88"/>
      <c r="P455" s="89"/>
      <c r="Q455" s="89"/>
      <c r="R455" s="75"/>
      <c r="S455" s="75"/>
      <c r="T455" s="75"/>
      <c r="U455" s="75"/>
      <c r="V455" s="52"/>
      <c r="W455" s="52"/>
      <c r="X455" s="52"/>
      <c r="Y455" s="52"/>
      <c r="Z455" s="51"/>
      <c r="AA455" s="83"/>
      <c r="AB455" s="83"/>
      <c r="AC455" s="84"/>
      <c r="AD455" s="68" t="s">
        <v>563</v>
      </c>
      <c r="AE455" s="68">
        <v>2052</v>
      </c>
      <c r="AF455" s="68">
        <v>997</v>
      </c>
      <c r="AG455" s="68">
        <v>75597</v>
      </c>
      <c r="AH455" s="68">
        <v>514</v>
      </c>
      <c r="AI455" s="68"/>
      <c r="AJ455" s="68" t="s">
        <v>622</v>
      </c>
      <c r="AK455" s="68" t="s">
        <v>670</v>
      </c>
      <c r="AL455" s="72" t="s">
        <v>712</v>
      </c>
      <c r="AM455" s="68"/>
      <c r="AN455" s="70">
        <v>40714.813738425924</v>
      </c>
      <c r="AO455" s="72" t="s">
        <v>754</v>
      </c>
      <c r="AP455" s="68" t="b">
        <v>1</v>
      </c>
      <c r="AQ455" s="68" t="b">
        <v>0</v>
      </c>
      <c r="AR455" s="68" t="b">
        <v>0</v>
      </c>
      <c r="AS455" s="68" t="s">
        <v>779</v>
      </c>
      <c r="AT455" s="68">
        <v>137</v>
      </c>
      <c r="AU455" s="72" t="s">
        <v>784</v>
      </c>
      <c r="AV455" s="68" t="b">
        <v>0</v>
      </c>
      <c r="AW455" s="68" t="s">
        <v>876</v>
      </c>
      <c r="AX455" s="72" t="s">
        <v>904</v>
      </c>
      <c r="AY455" s="68" t="s">
        <v>66</v>
      </c>
    </row>
    <row r="456" spans="1:51" x14ac:dyDescent="0.25">
      <c r="A456" s="66" t="s">
        <v>1318</v>
      </c>
      <c r="B456" s="78"/>
      <c r="C456" s="78"/>
      <c r="D456" s="79"/>
      <c r="E456" s="90"/>
      <c r="F456" s="76" t="s">
        <v>6195</v>
      </c>
      <c r="G456" s="91"/>
      <c r="H456" s="77"/>
      <c r="I456" s="82"/>
      <c r="J456" s="92"/>
      <c r="K456" s="77" t="s">
        <v>7071</v>
      </c>
      <c r="L456" s="93"/>
      <c r="M456" s="87"/>
      <c r="N456" s="87"/>
      <c r="O456" s="88"/>
      <c r="P456" s="89"/>
      <c r="Q456" s="89"/>
      <c r="R456" s="75"/>
      <c r="S456" s="75"/>
      <c r="T456" s="75"/>
      <c r="U456" s="75"/>
      <c r="V456" s="52"/>
      <c r="W456" s="52"/>
      <c r="X456" s="52"/>
      <c r="Y456" s="52"/>
      <c r="Z456" s="51"/>
      <c r="AA456" s="83"/>
      <c r="AB456" s="83"/>
      <c r="AC456" s="84"/>
      <c r="AD456" s="68" t="s">
        <v>4406</v>
      </c>
      <c r="AE456" s="68">
        <v>194</v>
      </c>
      <c r="AF456" s="68">
        <v>78</v>
      </c>
      <c r="AG456" s="68">
        <v>591</v>
      </c>
      <c r="AH456" s="68">
        <v>892</v>
      </c>
      <c r="AI456" s="68"/>
      <c r="AJ456" s="68" t="s">
        <v>4786</v>
      </c>
      <c r="AK456" s="68"/>
      <c r="AL456" s="68"/>
      <c r="AM456" s="68"/>
      <c r="AN456" s="70">
        <v>40811.806990740741</v>
      </c>
      <c r="AO456" s="72" t="s">
        <v>5608</v>
      </c>
      <c r="AP456" s="68" t="b">
        <v>0</v>
      </c>
      <c r="AQ456" s="68" t="b">
        <v>0</v>
      </c>
      <c r="AR456" s="68" t="b">
        <v>0</v>
      </c>
      <c r="AS456" s="68" t="s">
        <v>779</v>
      </c>
      <c r="AT456" s="68">
        <v>1</v>
      </c>
      <c r="AU456" s="72" t="s">
        <v>5784</v>
      </c>
      <c r="AV456" s="68" t="b">
        <v>0</v>
      </c>
      <c r="AW456" s="68" t="s">
        <v>876</v>
      </c>
      <c r="AX456" s="72" t="s">
        <v>6630</v>
      </c>
      <c r="AY456" s="68" t="s">
        <v>66</v>
      </c>
    </row>
    <row r="457" spans="1:51" x14ac:dyDescent="0.25">
      <c r="A457" s="66" t="s">
        <v>243</v>
      </c>
      <c r="B457" s="78"/>
      <c r="C457" s="78"/>
      <c r="D457" s="79"/>
      <c r="E457" s="90"/>
      <c r="F457" s="76" t="s">
        <v>874</v>
      </c>
      <c r="G457" s="91"/>
      <c r="H457" s="77"/>
      <c r="I457" s="82"/>
      <c r="J457" s="92"/>
      <c r="K457" s="77" t="s">
        <v>989</v>
      </c>
      <c r="L457" s="93"/>
      <c r="M457" s="87"/>
      <c r="N457" s="87"/>
      <c r="O457" s="88"/>
      <c r="P457" s="89"/>
      <c r="Q457" s="89"/>
      <c r="R457" s="75"/>
      <c r="S457" s="75"/>
      <c r="T457" s="75"/>
      <c r="U457" s="75"/>
      <c r="V457" s="52"/>
      <c r="W457" s="52"/>
      <c r="X457" s="52"/>
      <c r="Y457" s="52"/>
      <c r="Z457" s="51"/>
      <c r="AA457" s="83"/>
      <c r="AB457" s="83"/>
      <c r="AC457" s="84"/>
      <c r="AD457" s="68" t="s">
        <v>595</v>
      </c>
      <c r="AE457" s="68">
        <v>243</v>
      </c>
      <c r="AF457" s="68">
        <v>83</v>
      </c>
      <c r="AG457" s="68">
        <v>1148</v>
      </c>
      <c r="AH457" s="68">
        <v>648</v>
      </c>
      <c r="AI457" s="68"/>
      <c r="AJ457" s="68" t="s">
        <v>651</v>
      </c>
      <c r="AK457" s="68" t="s">
        <v>691</v>
      </c>
      <c r="AL457" s="68"/>
      <c r="AM457" s="68"/>
      <c r="AN457" s="70">
        <v>41429.702719907407</v>
      </c>
      <c r="AO457" s="72" t="s">
        <v>777</v>
      </c>
      <c r="AP457" s="68" t="b">
        <v>0</v>
      </c>
      <c r="AQ457" s="68" t="b">
        <v>0</v>
      </c>
      <c r="AR457" s="68" t="b">
        <v>0</v>
      </c>
      <c r="AS457" s="68" t="s">
        <v>779</v>
      </c>
      <c r="AT457" s="68">
        <v>3</v>
      </c>
      <c r="AU457" s="72" t="s">
        <v>813</v>
      </c>
      <c r="AV457" s="68" t="b">
        <v>0</v>
      </c>
      <c r="AW457" s="68" t="s">
        <v>876</v>
      </c>
      <c r="AX457" s="72" t="s">
        <v>936</v>
      </c>
      <c r="AY457" s="68" t="s">
        <v>66</v>
      </c>
    </row>
    <row r="458" spans="1:51" x14ac:dyDescent="0.25">
      <c r="A458" s="66" t="s">
        <v>1411</v>
      </c>
      <c r="B458" s="78"/>
      <c r="C458" s="78"/>
      <c r="D458" s="79"/>
      <c r="E458" s="90"/>
      <c r="F458" s="76" t="s">
        <v>6196</v>
      </c>
      <c r="G458" s="91"/>
      <c r="H458" s="77"/>
      <c r="I458" s="82"/>
      <c r="J458" s="92"/>
      <c r="K458" s="77" t="s">
        <v>7072</v>
      </c>
      <c r="L458" s="93"/>
      <c r="M458" s="87"/>
      <c r="N458" s="87"/>
      <c r="O458" s="88"/>
      <c r="P458" s="89"/>
      <c r="Q458" s="89"/>
      <c r="R458" s="75"/>
      <c r="S458" s="75"/>
      <c r="T458" s="75"/>
      <c r="U458" s="75"/>
      <c r="V458" s="52"/>
      <c r="W458" s="52"/>
      <c r="X458" s="52"/>
      <c r="Y458" s="52"/>
      <c r="Z458" s="51"/>
      <c r="AA458" s="83"/>
      <c r="AB458" s="83"/>
      <c r="AC458" s="84"/>
      <c r="AD458" s="68" t="s">
        <v>4407</v>
      </c>
      <c r="AE458" s="68">
        <v>1130</v>
      </c>
      <c r="AF458" s="68">
        <v>1522</v>
      </c>
      <c r="AG458" s="68">
        <v>4185</v>
      </c>
      <c r="AH458" s="68">
        <v>1031</v>
      </c>
      <c r="AI458" s="68">
        <v>-21600</v>
      </c>
      <c r="AJ458" s="68" t="s">
        <v>4787</v>
      </c>
      <c r="AK458" s="68" t="s">
        <v>683</v>
      </c>
      <c r="AL458" s="72" t="s">
        <v>5268</v>
      </c>
      <c r="AM458" s="68" t="s">
        <v>732</v>
      </c>
      <c r="AN458" s="70">
        <v>39980.685636574075</v>
      </c>
      <c r="AO458" s="72" t="s">
        <v>5609</v>
      </c>
      <c r="AP458" s="68" t="b">
        <v>0</v>
      </c>
      <c r="AQ458" s="68" t="b">
        <v>0</v>
      </c>
      <c r="AR458" s="68" t="b">
        <v>1</v>
      </c>
      <c r="AS458" s="68" t="s">
        <v>779</v>
      </c>
      <c r="AT458" s="68">
        <v>16</v>
      </c>
      <c r="AU458" s="72" t="s">
        <v>5785</v>
      </c>
      <c r="AV458" s="68" t="b">
        <v>0</v>
      </c>
      <c r="AW458" s="68" t="s">
        <v>876</v>
      </c>
      <c r="AX458" s="72" t="s">
        <v>6631</v>
      </c>
      <c r="AY458" s="68" t="s">
        <v>65</v>
      </c>
    </row>
    <row r="459" spans="1:51" x14ac:dyDescent="0.25">
      <c r="A459" s="66" t="s">
        <v>1320</v>
      </c>
      <c r="B459" s="78"/>
      <c r="C459" s="78"/>
      <c r="D459" s="79"/>
      <c r="E459" s="90"/>
      <c r="F459" s="76" t="s">
        <v>6197</v>
      </c>
      <c r="G459" s="91"/>
      <c r="H459" s="77"/>
      <c r="I459" s="82"/>
      <c r="J459" s="92"/>
      <c r="K459" s="77" t="s">
        <v>7073</v>
      </c>
      <c r="L459" s="93"/>
      <c r="M459" s="87"/>
      <c r="N459" s="87"/>
      <c r="O459" s="88"/>
      <c r="P459" s="89"/>
      <c r="Q459" s="89"/>
      <c r="R459" s="75"/>
      <c r="S459" s="75"/>
      <c r="T459" s="75"/>
      <c r="U459" s="75"/>
      <c r="V459" s="52"/>
      <c r="W459" s="52"/>
      <c r="X459" s="52"/>
      <c r="Y459" s="52"/>
      <c r="Z459" s="51"/>
      <c r="AA459" s="83"/>
      <c r="AB459" s="83"/>
      <c r="AC459" s="84"/>
      <c r="AD459" s="68" t="s">
        <v>4408</v>
      </c>
      <c r="AE459" s="68">
        <v>699</v>
      </c>
      <c r="AF459" s="68">
        <v>419</v>
      </c>
      <c r="AG459" s="68">
        <v>1214</v>
      </c>
      <c r="AH459" s="68">
        <v>104</v>
      </c>
      <c r="AI459" s="68">
        <v>-28800</v>
      </c>
      <c r="AJ459" s="68" t="s">
        <v>4788</v>
      </c>
      <c r="AK459" s="68" t="s">
        <v>5026</v>
      </c>
      <c r="AL459" s="72" t="s">
        <v>5269</v>
      </c>
      <c r="AM459" s="68" t="s">
        <v>731</v>
      </c>
      <c r="AN459" s="70">
        <v>39804.812650462962</v>
      </c>
      <c r="AO459" s="72" t="s">
        <v>5610</v>
      </c>
      <c r="AP459" s="68" t="b">
        <v>0</v>
      </c>
      <c r="AQ459" s="68" t="b">
        <v>0</v>
      </c>
      <c r="AR459" s="68" t="b">
        <v>0</v>
      </c>
      <c r="AS459" s="68" t="s">
        <v>779</v>
      </c>
      <c r="AT459" s="68">
        <v>12</v>
      </c>
      <c r="AU459" s="72" t="s">
        <v>5786</v>
      </c>
      <c r="AV459" s="68" t="b">
        <v>0</v>
      </c>
      <c r="AW459" s="68" t="s">
        <v>876</v>
      </c>
      <c r="AX459" s="72" t="s">
        <v>6632</v>
      </c>
      <c r="AY459" s="68" t="s">
        <v>66</v>
      </c>
    </row>
    <row r="460" spans="1:51" x14ac:dyDescent="0.25">
      <c r="A460" s="66" t="s">
        <v>1321</v>
      </c>
      <c r="B460" s="78"/>
      <c r="C460" s="78"/>
      <c r="D460" s="79"/>
      <c r="E460" s="90"/>
      <c r="F460" s="76" t="s">
        <v>6198</v>
      </c>
      <c r="G460" s="91"/>
      <c r="H460" s="77"/>
      <c r="I460" s="82"/>
      <c r="J460" s="92"/>
      <c r="K460" s="77" t="s">
        <v>7074</v>
      </c>
      <c r="L460" s="93"/>
      <c r="M460" s="87"/>
      <c r="N460" s="87"/>
      <c r="O460" s="88"/>
      <c r="P460" s="89"/>
      <c r="Q460" s="89"/>
      <c r="R460" s="75"/>
      <c r="S460" s="75"/>
      <c r="T460" s="75"/>
      <c r="U460" s="75"/>
      <c r="V460" s="52"/>
      <c r="W460" s="52"/>
      <c r="X460" s="52"/>
      <c r="Y460" s="52"/>
      <c r="Z460" s="51"/>
      <c r="AA460" s="83"/>
      <c r="AB460" s="83"/>
      <c r="AC460" s="84"/>
      <c r="AD460" s="68" t="s">
        <v>4409</v>
      </c>
      <c r="AE460" s="68">
        <v>413</v>
      </c>
      <c r="AF460" s="68">
        <v>475</v>
      </c>
      <c r="AG460" s="68">
        <v>43976</v>
      </c>
      <c r="AH460" s="68">
        <v>256</v>
      </c>
      <c r="AI460" s="68">
        <v>-18000</v>
      </c>
      <c r="AJ460" s="68" t="s">
        <v>4789</v>
      </c>
      <c r="AK460" s="68" t="s">
        <v>4867</v>
      </c>
      <c r="AL460" s="72" t="s">
        <v>5270</v>
      </c>
      <c r="AM460" s="68" t="s">
        <v>733</v>
      </c>
      <c r="AN460" s="70">
        <v>41747.798518518517</v>
      </c>
      <c r="AO460" s="72" t="s">
        <v>5611</v>
      </c>
      <c r="AP460" s="68" t="b">
        <v>1</v>
      </c>
      <c r="AQ460" s="68" t="b">
        <v>0</v>
      </c>
      <c r="AR460" s="68" t="b">
        <v>0</v>
      </c>
      <c r="AS460" s="68" t="s">
        <v>779</v>
      </c>
      <c r="AT460" s="68">
        <v>83</v>
      </c>
      <c r="AU460" s="72" t="s">
        <v>784</v>
      </c>
      <c r="AV460" s="68" t="b">
        <v>0</v>
      </c>
      <c r="AW460" s="68" t="s">
        <v>876</v>
      </c>
      <c r="AX460" s="72" t="s">
        <v>6633</v>
      </c>
      <c r="AY460" s="68" t="s">
        <v>66</v>
      </c>
    </row>
    <row r="461" spans="1:51" x14ac:dyDescent="0.25">
      <c r="A461" s="66" t="s">
        <v>1412</v>
      </c>
      <c r="B461" s="78"/>
      <c r="C461" s="78"/>
      <c r="D461" s="79"/>
      <c r="E461" s="90"/>
      <c r="F461" s="76" t="s">
        <v>6199</v>
      </c>
      <c r="G461" s="91"/>
      <c r="H461" s="77"/>
      <c r="I461" s="82"/>
      <c r="J461" s="92"/>
      <c r="K461" s="77" t="s">
        <v>7075</v>
      </c>
      <c r="L461" s="93"/>
      <c r="M461" s="87"/>
      <c r="N461" s="87"/>
      <c r="O461" s="88"/>
      <c r="P461" s="89"/>
      <c r="Q461" s="89"/>
      <c r="R461" s="75"/>
      <c r="S461" s="75"/>
      <c r="T461" s="75"/>
      <c r="U461" s="75"/>
      <c r="V461" s="52"/>
      <c r="W461" s="52"/>
      <c r="X461" s="52"/>
      <c r="Y461" s="52"/>
      <c r="Z461" s="51"/>
      <c r="AA461" s="83"/>
      <c r="AB461" s="83"/>
      <c r="AC461" s="84"/>
      <c r="AD461" s="68" t="s">
        <v>4410</v>
      </c>
      <c r="AE461" s="68">
        <v>1</v>
      </c>
      <c r="AF461" s="68">
        <v>5869</v>
      </c>
      <c r="AG461" s="68">
        <v>1</v>
      </c>
      <c r="AH461" s="68">
        <v>0</v>
      </c>
      <c r="AI461" s="68">
        <v>-21600</v>
      </c>
      <c r="AJ461" s="68" t="s">
        <v>4790</v>
      </c>
      <c r="AK461" s="68" t="s">
        <v>681</v>
      </c>
      <c r="AL461" s="72" t="s">
        <v>5271</v>
      </c>
      <c r="AM461" s="68" t="s">
        <v>732</v>
      </c>
      <c r="AN461" s="70">
        <v>39940.753587962965</v>
      </c>
      <c r="AO461" s="68"/>
      <c r="AP461" s="68" t="b">
        <v>0</v>
      </c>
      <c r="AQ461" s="68" t="b">
        <v>0</v>
      </c>
      <c r="AR461" s="68" t="b">
        <v>0</v>
      </c>
      <c r="AS461" s="68" t="s">
        <v>779</v>
      </c>
      <c r="AT461" s="68">
        <v>144</v>
      </c>
      <c r="AU461" s="72" t="s">
        <v>5787</v>
      </c>
      <c r="AV461" s="68" t="b">
        <v>0</v>
      </c>
      <c r="AW461" s="68" t="s">
        <v>876</v>
      </c>
      <c r="AX461" s="72" t="s">
        <v>6634</v>
      </c>
      <c r="AY461" s="68" t="s">
        <v>65</v>
      </c>
    </row>
    <row r="462" spans="1:51" x14ac:dyDescent="0.25">
      <c r="A462" s="66" t="s">
        <v>1413</v>
      </c>
      <c r="B462" s="78"/>
      <c r="C462" s="78"/>
      <c r="D462" s="79"/>
      <c r="E462" s="90"/>
      <c r="F462" s="76" t="s">
        <v>6200</v>
      </c>
      <c r="G462" s="91"/>
      <c r="H462" s="77"/>
      <c r="I462" s="82"/>
      <c r="J462" s="92"/>
      <c r="K462" s="77" t="s">
        <v>7076</v>
      </c>
      <c r="L462" s="93"/>
      <c r="M462" s="87"/>
      <c r="N462" s="87"/>
      <c r="O462" s="88"/>
      <c r="P462" s="89"/>
      <c r="Q462" s="89"/>
      <c r="R462" s="75"/>
      <c r="S462" s="75"/>
      <c r="T462" s="75"/>
      <c r="U462" s="75"/>
      <c r="V462" s="52"/>
      <c r="W462" s="52"/>
      <c r="X462" s="52"/>
      <c r="Y462" s="52"/>
      <c r="Z462" s="51"/>
      <c r="AA462" s="83"/>
      <c r="AB462" s="83"/>
      <c r="AC462" s="84"/>
      <c r="AD462" s="68" t="s">
        <v>4411</v>
      </c>
      <c r="AE462" s="68">
        <v>525</v>
      </c>
      <c r="AF462" s="68">
        <v>11987</v>
      </c>
      <c r="AG462" s="68">
        <v>8989</v>
      </c>
      <c r="AH462" s="68">
        <v>1617</v>
      </c>
      <c r="AI462" s="68">
        <v>-21600</v>
      </c>
      <c r="AJ462" s="68" t="s">
        <v>4791</v>
      </c>
      <c r="AK462" s="68" t="s">
        <v>681</v>
      </c>
      <c r="AL462" s="72" t="s">
        <v>5272</v>
      </c>
      <c r="AM462" s="68" t="s">
        <v>732</v>
      </c>
      <c r="AN462" s="70">
        <v>40420.722430555557</v>
      </c>
      <c r="AO462" s="72" t="s">
        <v>5612</v>
      </c>
      <c r="AP462" s="68" t="b">
        <v>0</v>
      </c>
      <c r="AQ462" s="68" t="b">
        <v>0</v>
      </c>
      <c r="AR462" s="68" t="b">
        <v>1</v>
      </c>
      <c r="AS462" s="68" t="s">
        <v>779</v>
      </c>
      <c r="AT462" s="68">
        <v>132</v>
      </c>
      <c r="AU462" s="72" t="s">
        <v>5788</v>
      </c>
      <c r="AV462" s="68" t="b">
        <v>0</v>
      </c>
      <c r="AW462" s="68" t="s">
        <v>876</v>
      </c>
      <c r="AX462" s="72" t="s">
        <v>6635</v>
      </c>
      <c r="AY462" s="68" t="s">
        <v>65</v>
      </c>
    </row>
    <row r="463" spans="1:51" x14ac:dyDescent="0.25">
      <c r="A463" s="66" t="s">
        <v>1414</v>
      </c>
      <c r="B463" s="78"/>
      <c r="C463" s="78"/>
      <c r="D463" s="79"/>
      <c r="E463" s="90"/>
      <c r="F463" s="76" t="s">
        <v>6201</v>
      </c>
      <c r="G463" s="91"/>
      <c r="H463" s="77"/>
      <c r="I463" s="82"/>
      <c r="J463" s="92"/>
      <c r="K463" s="77" t="s">
        <v>7077</v>
      </c>
      <c r="L463" s="93"/>
      <c r="M463" s="87"/>
      <c r="N463" s="87"/>
      <c r="O463" s="88"/>
      <c r="P463" s="89"/>
      <c r="Q463" s="89"/>
      <c r="R463" s="75"/>
      <c r="S463" s="75"/>
      <c r="T463" s="75"/>
      <c r="U463" s="75"/>
      <c r="V463" s="52"/>
      <c r="W463" s="52"/>
      <c r="X463" s="52"/>
      <c r="Y463" s="52"/>
      <c r="Z463" s="51"/>
      <c r="AA463" s="83"/>
      <c r="AB463" s="83"/>
      <c r="AC463" s="84"/>
      <c r="AD463" s="68" t="s">
        <v>4412</v>
      </c>
      <c r="AE463" s="68">
        <v>667</v>
      </c>
      <c r="AF463" s="68">
        <v>890</v>
      </c>
      <c r="AG463" s="68">
        <v>1925</v>
      </c>
      <c r="AH463" s="68">
        <v>533</v>
      </c>
      <c r="AI463" s="68">
        <v>-21600</v>
      </c>
      <c r="AJ463" s="68" t="s">
        <v>4792</v>
      </c>
      <c r="AK463" s="68" t="s">
        <v>5027</v>
      </c>
      <c r="AL463" s="72" t="s">
        <v>5273</v>
      </c>
      <c r="AM463" s="68" t="s">
        <v>732</v>
      </c>
      <c r="AN463" s="70">
        <v>40687.683900462966</v>
      </c>
      <c r="AO463" s="72" t="s">
        <v>5613</v>
      </c>
      <c r="AP463" s="68" t="b">
        <v>0</v>
      </c>
      <c r="AQ463" s="68" t="b">
        <v>0</v>
      </c>
      <c r="AR463" s="68" t="b">
        <v>1</v>
      </c>
      <c r="AS463" s="68" t="s">
        <v>779</v>
      </c>
      <c r="AT463" s="68">
        <v>4</v>
      </c>
      <c r="AU463" s="72" t="s">
        <v>5789</v>
      </c>
      <c r="AV463" s="68" t="b">
        <v>0</v>
      </c>
      <c r="AW463" s="68" t="s">
        <v>876</v>
      </c>
      <c r="AX463" s="72" t="s">
        <v>6636</v>
      </c>
      <c r="AY463" s="68" t="s">
        <v>65</v>
      </c>
    </row>
    <row r="464" spans="1:51" x14ac:dyDescent="0.25">
      <c r="A464" s="66" t="s">
        <v>1415</v>
      </c>
      <c r="B464" s="78"/>
      <c r="C464" s="78"/>
      <c r="D464" s="79"/>
      <c r="E464" s="90"/>
      <c r="F464" s="76" t="s">
        <v>6202</v>
      </c>
      <c r="G464" s="91"/>
      <c r="H464" s="77"/>
      <c r="I464" s="82"/>
      <c r="J464" s="92"/>
      <c r="K464" s="77" t="s">
        <v>7078</v>
      </c>
      <c r="L464" s="93"/>
      <c r="M464" s="87"/>
      <c r="N464" s="87"/>
      <c r="O464" s="88"/>
      <c r="P464" s="89"/>
      <c r="Q464" s="89"/>
      <c r="R464" s="75"/>
      <c r="S464" s="75"/>
      <c r="T464" s="75"/>
      <c r="U464" s="75"/>
      <c r="V464" s="52"/>
      <c r="W464" s="52"/>
      <c r="X464" s="52"/>
      <c r="Y464" s="52"/>
      <c r="Z464" s="51"/>
      <c r="AA464" s="83"/>
      <c r="AB464" s="83"/>
      <c r="AC464" s="84"/>
      <c r="AD464" s="68" t="s">
        <v>4413</v>
      </c>
      <c r="AE464" s="68">
        <v>1010</v>
      </c>
      <c r="AF464" s="68">
        <v>2409</v>
      </c>
      <c r="AG464" s="68">
        <v>5068</v>
      </c>
      <c r="AH464" s="68">
        <v>1489</v>
      </c>
      <c r="AI464" s="68">
        <v>-21600</v>
      </c>
      <c r="AJ464" s="68" t="s">
        <v>4793</v>
      </c>
      <c r="AK464" s="68" t="s">
        <v>675</v>
      </c>
      <c r="AL464" s="72" t="s">
        <v>5274</v>
      </c>
      <c r="AM464" s="68" t="s">
        <v>732</v>
      </c>
      <c r="AN464" s="70">
        <v>39926.997442129628</v>
      </c>
      <c r="AO464" s="72" t="s">
        <v>5614</v>
      </c>
      <c r="AP464" s="68" t="b">
        <v>0</v>
      </c>
      <c r="AQ464" s="68" t="b">
        <v>0</v>
      </c>
      <c r="AR464" s="68" t="b">
        <v>1</v>
      </c>
      <c r="AS464" s="68" t="s">
        <v>779</v>
      </c>
      <c r="AT464" s="68">
        <v>102</v>
      </c>
      <c r="AU464" s="72" t="s">
        <v>5790</v>
      </c>
      <c r="AV464" s="68" t="b">
        <v>1</v>
      </c>
      <c r="AW464" s="68" t="s">
        <v>876</v>
      </c>
      <c r="AX464" s="72" t="s">
        <v>6637</v>
      </c>
      <c r="AY464" s="68" t="s">
        <v>65</v>
      </c>
    </row>
    <row r="465" spans="1:51" x14ac:dyDescent="0.25">
      <c r="A465" s="66" t="s">
        <v>1322</v>
      </c>
      <c r="B465" s="78"/>
      <c r="C465" s="78"/>
      <c r="D465" s="79"/>
      <c r="E465" s="90"/>
      <c r="F465" s="76" t="s">
        <v>6203</v>
      </c>
      <c r="G465" s="91"/>
      <c r="H465" s="77"/>
      <c r="I465" s="82"/>
      <c r="J465" s="92"/>
      <c r="K465" s="77" t="s">
        <v>7079</v>
      </c>
      <c r="L465" s="93"/>
      <c r="M465" s="87"/>
      <c r="N465" s="87"/>
      <c r="O465" s="88"/>
      <c r="P465" s="89"/>
      <c r="Q465" s="89"/>
      <c r="R465" s="75"/>
      <c r="S465" s="75"/>
      <c r="T465" s="75"/>
      <c r="U465" s="75"/>
      <c r="V465" s="52"/>
      <c r="W465" s="52"/>
      <c r="X465" s="52"/>
      <c r="Y465" s="52"/>
      <c r="Z465" s="51"/>
      <c r="AA465" s="83"/>
      <c r="AB465" s="83"/>
      <c r="AC465" s="84"/>
      <c r="AD465" s="68" t="s">
        <v>4414</v>
      </c>
      <c r="AE465" s="68">
        <v>105</v>
      </c>
      <c r="AF465" s="68">
        <v>134</v>
      </c>
      <c r="AG465" s="68">
        <v>794</v>
      </c>
      <c r="AH465" s="68">
        <v>66</v>
      </c>
      <c r="AI465" s="68">
        <v>-18000</v>
      </c>
      <c r="AJ465" s="68" t="s">
        <v>4794</v>
      </c>
      <c r="AK465" s="68" t="s">
        <v>5028</v>
      </c>
      <c r="AL465" s="68"/>
      <c r="AM465" s="68" t="s">
        <v>733</v>
      </c>
      <c r="AN465" s="70">
        <v>41799.978946759256</v>
      </c>
      <c r="AO465" s="72" t="s">
        <v>5615</v>
      </c>
      <c r="AP465" s="68" t="b">
        <v>0</v>
      </c>
      <c r="AQ465" s="68" t="b">
        <v>0</v>
      </c>
      <c r="AR465" s="68" t="b">
        <v>1</v>
      </c>
      <c r="AS465" s="68" t="s">
        <v>779</v>
      </c>
      <c r="AT465" s="68">
        <v>5</v>
      </c>
      <c r="AU465" s="72" t="s">
        <v>808</v>
      </c>
      <c r="AV465" s="68" t="b">
        <v>0</v>
      </c>
      <c r="AW465" s="68" t="s">
        <v>876</v>
      </c>
      <c r="AX465" s="72" t="s">
        <v>6638</v>
      </c>
      <c r="AY465" s="68" t="s">
        <v>66</v>
      </c>
    </row>
    <row r="466" spans="1:51" x14ac:dyDescent="0.25">
      <c r="A466" s="66" t="s">
        <v>1416</v>
      </c>
      <c r="B466" s="78"/>
      <c r="C466" s="78"/>
      <c r="D466" s="79"/>
      <c r="E466" s="90"/>
      <c r="F466" s="76" t="s">
        <v>6204</v>
      </c>
      <c r="G466" s="91"/>
      <c r="H466" s="77"/>
      <c r="I466" s="82"/>
      <c r="J466" s="92"/>
      <c r="K466" s="77" t="s">
        <v>7080</v>
      </c>
      <c r="L466" s="93"/>
      <c r="M466" s="87"/>
      <c r="N466" s="87"/>
      <c r="O466" s="88"/>
      <c r="P466" s="89"/>
      <c r="Q466" s="89"/>
      <c r="R466" s="75"/>
      <c r="S466" s="75"/>
      <c r="T466" s="75"/>
      <c r="U466" s="75"/>
      <c r="V466" s="52"/>
      <c r="W466" s="52"/>
      <c r="X466" s="52"/>
      <c r="Y466" s="52"/>
      <c r="Z466" s="51"/>
      <c r="AA466" s="83"/>
      <c r="AB466" s="83"/>
      <c r="AC466" s="84"/>
      <c r="AD466" s="68" t="s">
        <v>4415</v>
      </c>
      <c r="AE466" s="68">
        <v>832</v>
      </c>
      <c r="AF466" s="68">
        <v>1187745</v>
      </c>
      <c r="AG466" s="68">
        <v>17887</v>
      </c>
      <c r="AH466" s="68">
        <v>292</v>
      </c>
      <c r="AI466" s="68">
        <v>-21600</v>
      </c>
      <c r="AJ466" s="68" t="s">
        <v>4795</v>
      </c>
      <c r="AK466" s="68" t="s">
        <v>680</v>
      </c>
      <c r="AL466" s="72" t="s">
        <v>5275</v>
      </c>
      <c r="AM466" s="68" t="s">
        <v>732</v>
      </c>
      <c r="AN466" s="70">
        <v>39889.764155092591</v>
      </c>
      <c r="AO466" s="72" t="s">
        <v>5616</v>
      </c>
      <c r="AP466" s="68" t="b">
        <v>0</v>
      </c>
      <c r="AQ466" s="68" t="b">
        <v>0</v>
      </c>
      <c r="AR466" s="68" t="b">
        <v>1</v>
      </c>
      <c r="AS466" s="68" t="s">
        <v>779</v>
      </c>
      <c r="AT466" s="68">
        <v>6131</v>
      </c>
      <c r="AU466" s="72" t="s">
        <v>5791</v>
      </c>
      <c r="AV466" s="68" t="b">
        <v>1</v>
      </c>
      <c r="AW466" s="68" t="s">
        <v>876</v>
      </c>
      <c r="AX466" s="72" t="s">
        <v>6639</v>
      </c>
      <c r="AY466" s="68" t="s">
        <v>65</v>
      </c>
    </row>
    <row r="467" spans="1:51" x14ac:dyDescent="0.25">
      <c r="A467" s="66" t="s">
        <v>1323</v>
      </c>
      <c r="B467" s="78"/>
      <c r="C467" s="78"/>
      <c r="D467" s="79"/>
      <c r="E467" s="90"/>
      <c r="F467" s="76" t="s">
        <v>6205</v>
      </c>
      <c r="G467" s="91"/>
      <c r="H467" s="77"/>
      <c r="I467" s="82"/>
      <c r="J467" s="92"/>
      <c r="K467" s="77" t="s">
        <v>7081</v>
      </c>
      <c r="L467" s="93"/>
      <c r="M467" s="87"/>
      <c r="N467" s="87"/>
      <c r="O467" s="88"/>
      <c r="P467" s="89"/>
      <c r="Q467" s="89"/>
      <c r="R467" s="75"/>
      <c r="S467" s="75"/>
      <c r="T467" s="75"/>
      <c r="U467" s="75"/>
      <c r="V467" s="52"/>
      <c r="W467" s="52"/>
      <c r="X467" s="52"/>
      <c r="Y467" s="52"/>
      <c r="Z467" s="51"/>
      <c r="AA467" s="83"/>
      <c r="AB467" s="83"/>
      <c r="AC467" s="84"/>
      <c r="AD467" s="68" t="s">
        <v>4416</v>
      </c>
      <c r="AE467" s="68">
        <v>1955</v>
      </c>
      <c r="AF467" s="68">
        <v>5529</v>
      </c>
      <c r="AG467" s="68">
        <v>18554</v>
      </c>
      <c r="AH467" s="68">
        <v>11197</v>
      </c>
      <c r="AI467" s="68">
        <v>-21600</v>
      </c>
      <c r="AJ467" s="68" t="s">
        <v>4796</v>
      </c>
      <c r="AK467" s="68" t="s">
        <v>675</v>
      </c>
      <c r="AL467" s="72" t="s">
        <v>5276</v>
      </c>
      <c r="AM467" s="68" t="s">
        <v>732</v>
      </c>
      <c r="AN467" s="70">
        <v>40664.635300925926</v>
      </c>
      <c r="AO467" s="72" t="s">
        <v>5617</v>
      </c>
      <c r="AP467" s="68" t="b">
        <v>0</v>
      </c>
      <c r="AQ467" s="68" t="b">
        <v>0</v>
      </c>
      <c r="AR467" s="68" t="b">
        <v>0</v>
      </c>
      <c r="AS467" s="68" t="s">
        <v>779</v>
      </c>
      <c r="AT467" s="68">
        <v>159</v>
      </c>
      <c r="AU467" s="72" t="s">
        <v>5792</v>
      </c>
      <c r="AV467" s="68" t="b">
        <v>0</v>
      </c>
      <c r="AW467" s="68" t="s">
        <v>876</v>
      </c>
      <c r="AX467" s="72" t="s">
        <v>6640</v>
      </c>
      <c r="AY467" s="68" t="s">
        <v>66</v>
      </c>
    </row>
    <row r="468" spans="1:51" x14ac:dyDescent="0.25">
      <c r="A468" s="66" t="s">
        <v>1324</v>
      </c>
      <c r="B468" s="78"/>
      <c r="C468" s="78"/>
      <c r="D468" s="79"/>
      <c r="E468" s="90"/>
      <c r="F468" s="76" t="s">
        <v>6206</v>
      </c>
      <c r="G468" s="91"/>
      <c r="H468" s="77"/>
      <c r="I468" s="82"/>
      <c r="J468" s="92"/>
      <c r="K468" s="77" t="s">
        <v>7082</v>
      </c>
      <c r="L468" s="93"/>
      <c r="M468" s="87"/>
      <c r="N468" s="87"/>
      <c r="O468" s="88"/>
      <c r="P468" s="89"/>
      <c r="Q468" s="89"/>
      <c r="R468" s="75"/>
      <c r="S468" s="75"/>
      <c r="T468" s="75"/>
      <c r="U468" s="75"/>
      <c r="V468" s="52"/>
      <c r="W468" s="52"/>
      <c r="X468" s="52"/>
      <c r="Y468" s="52"/>
      <c r="Z468" s="51"/>
      <c r="AA468" s="83"/>
      <c r="AB468" s="83"/>
      <c r="AC468" s="84"/>
      <c r="AD468" s="68" t="s">
        <v>4417</v>
      </c>
      <c r="AE468" s="68">
        <v>87</v>
      </c>
      <c r="AF468" s="68">
        <v>566</v>
      </c>
      <c r="AG468" s="68">
        <v>10095</v>
      </c>
      <c r="AH468" s="68">
        <v>1</v>
      </c>
      <c r="AI468" s="68">
        <v>-21600</v>
      </c>
      <c r="AJ468" s="68" t="s">
        <v>4797</v>
      </c>
      <c r="AK468" s="68" t="s">
        <v>5029</v>
      </c>
      <c r="AL468" s="72" t="s">
        <v>5277</v>
      </c>
      <c r="AM468" s="68" t="s">
        <v>732</v>
      </c>
      <c r="AN468" s="70">
        <v>40149.902800925927</v>
      </c>
      <c r="AO468" s="72" t="s">
        <v>5618</v>
      </c>
      <c r="AP468" s="68" t="b">
        <v>0</v>
      </c>
      <c r="AQ468" s="68" t="b">
        <v>0</v>
      </c>
      <c r="AR468" s="68" t="b">
        <v>0</v>
      </c>
      <c r="AS468" s="68" t="s">
        <v>779</v>
      </c>
      <c r="AT468" s="68">
        <v>23</v>
      </c>
      <c r="AU468" s="72" t="s">
        <v>5793</v>
      </c>
      <c r="AV468" s="68" t="b">
        <v>0</v>
      </c>
      <c r="AW468" s="68" t="s">
        <v>876</v>
      </c>
      <c r="AX468" s="72" t="s">
        <v>6641</v>
      </c>
      <c r="AY468" s="68" t="s">
        <v>66</v>
      </c>
    </row>
    <row r="469" spans="1:51" x14ac:dyDescent="0.25">
      <c r="A469" s="66" t="s">
        <v>1417</v>
      </c>
      <c r="B469" s="78"/>
      <c r="C469" s="78"/>
      <c r="D469" s="79"/>
      <c r="E469" s="90"/>
      <c r="F469" s="76" t="s">
        <v>6207</v>
      </c>
      <c r="G469" s="91"/>
      <c r="H469" s="77"/>
      <c r="I469" s="82"/>
      <c r="J469" s="92"/>
      <c r="K469" s="77" t="s">
        <v>7083</v>
      </c>
      <c r="L469" s="93"/>
      <c r="M469" s="87"/>
      <c r="N469" s="87"/>
      <c r="O469" s="88"/>
      <c r="P469" s="89"/>
      <c r="Q469" s="89"/>
      <c r="R469" s="75"/>
      <c r="S469" s="75"/>
      <c r="T469" s="75"/>
      <c r="U469" s="75"/>
      <c r="V469" s="52"/>
      <c r="W469" s="52"/>
      <c r="X469" s="52"/>
      <c r="Y469" s="52"/>
      <c r="Z469" s="51"/>
      <c r="AA469" s="83"/>
      <c r="AB469" s="83"/>
      <c r="AC469" s="84"/>
      <c r="AD469" s="68" t="s">
        <v>4418</v>
      </c>
      <c r="AE469" s="68">
        <v>25</v>
      </c>
      <c r="AF469" s="68">
        <v>388</v>
      </c>
      <c r="AG469" s="68">
        <v>827</v>
      </c>
      <c r="AH469" s="68">
        <v>153</v>
      </c>
      <c r="AI469" s="68"/>
      <c r="AJ469" s="68" t="s">
        <v>4798</v>
      </c>
      <c r="AK469" s="68" t="s">
        <v>5030</v>
      </c>
      <c r="AL469" s="72" t="s">
        <v>5278</v>
      </c>
      <c r="AM469" s="68"/>
      <c r="AN469" s="70">
        <v>41620.943773148145</v>
      </c>
      <c r="AO469" s="72" t="s">
        <v>5619</v>
      </c>
      <c r="AP469" s="68" t="b">
        <v>1</v>
      </c>
      <c r="AQ469" s="68" t="b">
        <v>0</v>
      </c>
      <c r="AR469" s="68" t="b">
        <v>0</v>
      </c>
      <c r="AS469" s="68" t="s">
        <v>779</v>
      </c>
      <c r="AT469" s="68">
        <v>5</v>
      </c>
      <c r="AU469" s="72" t="s">
        <v>784</v>
      </c>
      <c r="AV469" s="68" t="b">
        <v>0</v>
      </c>
      <c r="AW469" s="68" t="s">
        <v>876</v>
      </c>
      <c r="AX469" s="72" t="s">
        <v>6642</v>
      </c>
      <c r="AY469" s="68" t="s">
        <v>65</v>
      </c>
    </row>
    <row r="470" spans="1:51" x14ac:dyDescent="0.25">
      <c r="A470" s="66" t="s">
        <v>1325</v>
      </c>
      <c r="B470" s="78"/>
      <c r="C470" s="78"/>
      <c r="D470" s="79"/>
      <c r="E470" s="90"/>
      <c r="F470" s="76" t="s">
        <v>6208</v>
      </c>
      <c r="G470" s="91"/>
      <c r="H470" s="77"/>
      <c r="I470" s="82"/>
      <c r="J470" s="92"/>
      <c r="K470" s="77" t="s">
        <v>7084</v>
      </c>
      <c r="L470" s="93"/>
      <c r="M470" s="87"/>
      <c r="N470" s="87"/>
      <c r="O470" s="88"/>
      <c r="P470" s="89"/>
      <c r="Q470" s="89"/>
      <c r="R470" s="75"/>
      <c r="S470" s="75"/>
      <c r="T470" s="75"/>
      <c r="U470" s="75"/>
      <c r="V470" s="52"/>
      <c r="W470" s="52"/>
      <c r="X470" s="52"/>
      <c r="Y470" s="52"/>
      <c r="Z470" s="51"/>
      <c r="AA470" s="83"/>
      <c r="AB470" s="83"/>
      <c r="AC470" s="84"/>
      <c r="AD470" s="68" t="s">
        <v>4419</v>
      </c>
      <c r="AE470" s="68">
        <v>626</v>
      </c>
      <c r="AF470" s="68">
        <v>1093</v>
      </c>
      <c r="AG470" s="68">
        <v>20778</v>
      </c>
      <c r="AH470" s="68">
        <v>12558</v>
      </c>
      <c r="AI470" s="68">
        <v>-21600</v>
      </c>
      <c r="AJ470" s="68" t="s">
        <v>4799</v>
      </c>
      <c r="AK470" s="68" t="s">
        <v>5031</v>
      </c>
      <c r="AL470" s="68"/>
      <c r="AM470" s="68" t="s">
        <v>732</v>
      </c>
      <c r="AN470" s="70">
        <v>40819.943124999998</v>
      </c>
      <c r="AO470" s="72" t="s">
        <v>5620</v>
      </c>
      <c r="AP470" s="68" t="b">
        <v>1</v>
      </c>
      <c r="AQ470" s="68" t="b">
        <v>0</v>
      </c>
      <c r="AR470" s="68" t="b">
        <v>1</v>
      </c>
      <c r="AS470" s="68" t="s">
        <v>779</v>
      </c>
      <c r="AT470" s="68">
        <v>4</v>
      </c>
      <c r="AU470" s="72" t="s">
        <v>784</v>
      </c>
      <c r="AV470" s="68" t="b">
        <v>0</v>
      </c>
      <c r="AW470" s="68" t="s">
        <v>876</v>
      </c>
      <c r="AX470" s="72" t="s">
        <v>6643</v>
      </c>
      <c r="AY470" s="68" t="s">
        <v>66</v>
      </c>
    </row>
    <row r="471" spans="1:51" x14ac:dyDescent="0.25">
      <c r="A471" s="66" t="s">
        <v>1326</v>
      </c>
      <c r="B471" s="78"/>
      <c r="C471" s="78"/>
      <c r="D471" s="79"/>
      <c r="E471" s="90"/>
      <c r="F471" s="76" t="s">
        <v>6209</v>
      </c>
      <c r="G471" s="91"/>
      <c r="H471" s="77"/>
      <c r="I471" s="82"/>
      <c r="J471" s="92"/>
      <c r="K471" s="77" t="s">
        <v>7085</v>
      </c>
      <c r="L471" s="93"/>
      <c r="M471" s="87"/>
      <c r="N471" s="87"/>
      <c r="O471" s="88"/>
      <c r="P471" s="89"/>
      <c r="Q471" s="89"/>
      <c r="R471" s="75"/>
      <c r="S471" s="75"/>
      <c r="T471" s="75"/>
      <c r="U471" s="75"/>
      <c r="V471" s="52"/>
      <c r="W471" s="52"/>
      <c r="X471" s="52"/>
      <c r="Y471" s="52"/>
      <c r="Z471" s="51"/>
      <c r="AA471" s="83"/>
      <c r="AB471" s="83"/>
      <c r="AC471" s="84"/>
      <c r="AD471" s="68" t="s">
        <v>4420</v>
      </c>
      <c r="AE471" s="68">
        <v>6383</v>
      </c>
      <c r="AF471" s="68">
        <v>8113</v>
      </c>
      <c r="AG471" s="68">
        <v>165166</v>
      </c>
      <c r="AH471" s="68">
        <v>7313</v>
      </c>
      <c r="AI471" s="68">
        <v>-21600</v>
      </c>
      <c r="AJ471" s="68" t="s">
        <v>4800</v>
      </c>
      <c r="AK471" s="68" t="s">
        <v>5032</v>
      </c>
      <c r="AL471" s="72" t="s">
        <v>5279</v>
      </c>
      <c r="AM471" s="68" t="s">
        <v>732</v>
      </c>
      <c r="AN471" s="70">
        <v>39806.729826388888</v>
      </c>
      <c r="AO471" s="72" t="s">
        <v>5621</v>
      </c>
      <c r="AP471" s="68" t="b">
        <v>0</v>
      </c>
      <c r="AQ471" s="68" t="b">
        <v>0</v>
      </c>
      <c r="AR471" s="68" t="b">
        <v>1</v>
      </c>
      <c r="AS471" s="68" t="s">
        <v>779</v>
      </c>
      <c r="AT471" s="68">
        <v>419</v>
      </c>
      <c r="AU471" s="72" t="s">
        <v>5794</v>
      </c>
      <c r="AV471" s="68" t="b">
        <v>0</v>
      </c>
      <c r="AW471" s="68" t="s">
        <v>876</v>
      </c>
      <c r="AX471" s="72" t="s">
        <v>6644</v>
      </c>
      <c r="AY471" s="68" t="s">
        <v>66</v>
      </c>
    </row>
    <row r="472" spans="1:51" x14ac:dyDescent="0.25">
      <c r="A472" s="66" t="s">
        <v>1418</v>
      </c>
      <c r="B472" s="78"/>
      <c r="C472" s="78"/>
      <c r="D472" s="79"/>
      <c r="E472" s="90"/>
      <c r="F472" s="76" t="s">
        <v>6210</v>
      </c>
      <c r="G472" s="91"/>
      <c r="H472" s="77"/>
      <c r="I472" s="82"/>
      <c r="J472" s="92"/>
      <c r="K472" s="77" t="s">
        <v>7086</v>
      </c>
      <c r="L472" s="93"/>
      <c r="M472" s="87"/>
      <c r="N472" s="87"/>
      <c r="O472" s="88"/>
      <c r="P472" s="89"/>
      <c r="Q472" s="89"/>
      <c r="R472" s="75"/>
      <c r="S472" s="75"/>
      <c r="T472" s="75"/>
      <c r="U472" s="75"/>
      <c r="V472" s="52"/>
      <c r="W472" s="52"/>
      <c r="X472" s="52"/>
      <c r="Y472" s="52"/>
      <c r="Z472" s="51"/>
      <c r="AA472" s="83"/>
      <c r="AB472" s="83"/>
      <c r="AC472" s="84"/>
      <c r="AD472" s="68" t="s">
        <v>4421</v>
      </c>
      <c r="AE472" s="68">
        <v>550</v>
      </c>
      <c r="AF472" s="68">
        <v>611</v>
      </c>
      <c r="AG472" s="68">
        <v>3840</v>
      </c>
      <c r="AH472" s="68">
        <v>8030</v>
      </c>
      <c r="AI472" s="68"/>
      <c r="AJ472" s="68" t="s">
        <v>4801</v>
      </c>
      <c r="AK472" s="68"/>
      <c r="AL472" s="68"/>
      <c r="AM472" s="68"/>
      <c r="AN472" s="70">
        <v>41992.855439814812</v>
      </c>
      <c r="AO472" s="72" t="s">
        <v>5622</v>
      </c>
      <c r="AP472" s="68" t="b">
        <v>1</v>
      </c>
      <c r="AQ472" s="68" t="b">
        <v>0</v>
      </c>
      <c r="AR472" s="68" t="b">
        <v>0</v>
      </c>
      <c r="AS472" s="68" t="s">
        <v>779</v>
      </c>
      <c r="AT472" s="68">
        <v>0</v>
      </c>
      <c r="AU472" s="72" t="s">
        <v>784</v>
      </c>
      <c r="AV472" s="68" t="b">
        <v>0</v>
      </c>
      <c r="AW472" s="68" t="s">
        <v>876</v>
      </c>
      <c r="AX472" s="72" t="s">
        <v>6645</v>
      </c>
      <c r="AY472" s="68" t="s">
        <v>65</v>
      </c>
    </row>
    <row r="473" spans="1:51" x14ac:dyDescent="0.25">
      <c r="A473" s="66" t="s">
        <v>1419</v>
      </c>
      <c r="B473" s="78"/>
      <c r="C473" s="78"/>
      <c r="D473" s="79"/>
      <c r="E473" s="90"/>
      <c r="F473" s="76" t="s">
        <v>6211</v>
      </c>
      <c r="G473" s="91"/>
      <c r="H473" s="77"/>
      <c r="I473" s="82"/>
      <c r="J473" s="92"/>
      <c r="K473" s="77" t="s">
        <v>7087</v>
      </c>
      <c r="L473" s="93"/>
      <c r="M473" s="87"/>
      <c r="N473" s="87"/>
      <c r="O473" s="88"/>
      <c r="P473" s="89"/>
      <c r="Q473" s="89"/>
      <c r="R473" s="75"/>
      <c r="S473" s="75"/>
      <c r="T473" s="75"/>
      <c r="U473" s="75"/>
      <c r="V473" s="52"/>
      <c r="W473" s="52"/>
      <c r="X473" s="52"/>
      <c r="Y473" s="52"/>
      <c r="Z473" s="51"/>
      <c r="AA473" s="83"/>
      <c r="AB473" s="83"/>
      <c r="AC473" s="84"/>
      <c r="AD473" s="68" t="s">
        <v>4422</v>
      </c>
      <c r="AE473" s="68">
        <v>392</v>
      </c>
      <c r="AF473" s="68">
        <v>1100</v>
      </c>
      <c r="AG473" s="68">
        <v>17978</v>
      </c>
      <c r="AH473" s="68">
        <v>5295</v>
      </c>
      <c r="AI473" s="68">
        <v>-18000</v>
      </c>
      <c r="AJ473" s="68" t="s">
        <v>4802</v>
      </c>
      <c r="AK473" s="68" t="s">
        <v>5033</v>
      </c>
      <c r="AL473" s="68"/>
      <c r="AM473" s="68" t="s">
        <v>733</v>
      </c>
      <c r="AN473" s="70">
        <v>40710.81925925926</v>
      </c>
      <c r="AO473" s="72" t="s">
        <v>5623</v>
      </c>
      <c r="AP473" s="68" t="b">
        <v>0</v>
      </c>
      <c r="AQ473" s="68" t="b">
        <v>0</v>
      </c>
      <c r="AR473" s="68" t="b">
        <v>1</v>
      </c>
      <c r="AS473" s="68" t="s">
        <v>779</v>
      </c>
      <c r="AT473" s="68">
        <v>0</v>
      </c>
      <c r="AU473" s="72" t="s">
        <v>5795</v>
      </c>
      <c r="AV473" s="68" t="b">
        <v>0</v>
      </c>
      <c r="AW473" s="68" t="s">
        <v>876</v>
      </c>
      <c r="AX473" s="72" t="s">
        <v>6646</v>
      </c>
      <c r="AY473" s="68" t="s">
        <v>65</v>
      </c>
    </row>
    <row r="474" spans="1:51" x14ac:dyDescent="0.25">
      <c r="A474" s="66" t="s">
        <v>1420</v>
      </c>
      <c r="B474" s="78"/>
      <c r="C474" s="78"/>
      <c r="D474" s="79"/>
      <c r="E474" s="90"/>
      <c r="F474" s="76" t="s">
        <v>6212</v>
      </c>
      <c r="G474" s="91"/>
      <c r="H474" s="77"/>
      <c r="I474" s="82"/>
      <c r="J474" s="92"/>
      <c r="K474" s="77" t="s">
        <v>7088</v>
      </c>
      <c r="L474" s="93"/>
      <c r="M474" s="87"/>
      <c r="N474" s="87"/>
      <c r="O474" s="88"/>
      <c r="P474" s="89"/>
      <c r="Q474" s="89"/>
      <c r="R474" s="75"/>
      <c r="S474" s="75"/>
      <c r="T474" s="75"/>
      <c r="U474" s="75"/>
      <c r="V474" s="52"/>
      <c r="W474" s="52"/>
      <c r="X474" s="52"/>
      <c r="Y474" s="52"/>
      <c r="Z474" s="51"/>
      <c r="AA474" s="83"/>
      <c r="AB474" s="83"/>
      <c r="AC474" s="84"/>
      <c r="AD474" s="68" t="s">
        <v>4423</v>
      </c>
      <c r="AE474" s="68">
        <v>1563</v>
      </c>
      <c r="AF474" s="68">
        <v>433845</v>
      </c>
      <c r="AG474" s="68">
        <v>42636</v>
      </c>
      <c r="AH474" s="68">
        <v>1732</v>
      </c>
      <c r="AI474" s="68">
        <v>-18000</v>
      </c>
      <c r="AJ474" s="68" t="s">
        <v>4803</v>
      </c>
      <c r="AK474" s="68" t="s">
        <v>5034</v>
      </c>
      <c r="AL474" s="72" t="s">
        <v>5280</v>
      </c>
      <c r="AM474" s="68" t="s">
        <v>733</v>
      </c>
      <c r="AN474" s="70">
        <v>39938.648634259262</v>
      </c>
      <c r="AO474" s="72" t="s">
        <v>5624</v>
      </c>
      <c r="AP474" s="68" t="b">
        <v>0</v>
      </c>
      <c r="AQ474" s="68" t="b">
        <v>0</v>
      </c>
      <c r="AR474" s="68" t="b">
        <v>0</v>
      </c>
      <c r="AS474" s="68" t="s">
        <v>779</v>
      </c>
      <c r="AT474" s="68">
        <v>3715</v>
      </c>
      <c r="AU474" s="72" t="s">
        <v>5796</v>
      </c>
      <c r="AV474" s="68" t="b">
        <v>1</v>
      </c>
      <c r="AW474" s="68" t="s">
        <v>876</v>
      </c>
      <c r="AX474" s="72" t="s">
        <v>6647</v>
      </c>
      <c r="AY474" s="68" t="s">
        <v>65</v>
      </c>
    </row>
    <row r="475" spans="1:51" x14ac:dyDescent="0.25">
      <c r="A475" s="66" t="s">
        <v>1421</v>
      </c>
      <c r="B475" s="78"/>
      <c r="C475" s="78"/>
      <c r="D475" s="79"/>
      <c r="E475" s="90"/>
      <c r="F475" s="76" t="s">
        <v>6213</v>
      </c>
      <c r="G475" s="91"/>
      <c r="H475" s="77"/>
      <c r="I475" s="82"/>
      <c r="J475" s="92"/>
      <c r="K475" s="77" t="s">
        <v>7089</v>
      </c>
      <c r="L475" s="93"/>
      <c r="M475" s="87"/>
      <c r="N475" s="87"/>
      <c r="O475" s="88"/>
      <c r="P475" s="89"/>
      <c r="Q475" s="89"/>
      <c r="R475" s="75"/>
      <c r="S475" s="75"/>
      <c r="T475" s="75"/>
      <c r="U475" s="75"/>
      <c r="V475" s="52"/>
      <c r="W475" s="52"/>
      <c r="X475" s="52"/>
      <c r="Y475" s="52"/>
      <c r="Z475" s="51"/>
      <c r="AA475" s="83"/>
      <c r="AB475" s="83"/>
      <c r="AC475" s="84"/>
      <c r="AD475" s="68" t="s">
        <v>4424</v>
      </c>
      <c r="AE475" s="68">
        <v>759</v>
      </c>
      <c r="AF475" s="68">
        <v>732</v>
      </c>
      <c r="AG475" s="68">
        <v>11299</v>
      </c>
      <c r="AH475" s="68">
        <v>9271</v>
      </c>
      <c r="AI475" s="68">
        <v>-21600</v>
      </c>
      <c r="AJ475" s="68" t="s">
        <v>4804</v>
      </c>
      <c r="AK475" s="68" t="s">
        <v>5035</v>
      </c>
      <c r="AL475" s="68"/>
      <c r="AM475" s="68" t="s">
        <v>732</v>
      </c>
      <c r="AN475" s="70">
        <v>40036.09579861111</v>
      </c>
      <c r="AO475" s="72" t="s">
        <v>5625</v>
      </c>
      <c r="AP475" s="68" t="b">
        <v>0</v>
      </c>
      <c r="AQ475" s="68" t="b">
        <v>0</v>
      </c>
      <c r="AR475" s="68" t="b">
        <v>1</v>
      </c>
      <c r="AS475" s="68" t="s">
        <v>779</v>
      </c>
      <c r="AT475" s="68">
        <v>4</v>
      </c>
      <c r="AU475" s="72" t="s">
        <v>5730</v>
      </c>
      <c r="AV475" s="68" t="b">
        <v>0</v>
      </c>
      <c r="AW475" s="68" t="s">
        <v>876</v>
      </c>
      <c r="AX475" s="72" t="s">
        <v>6648</v>
      </c>
      <c r="AY475" s="68" t="s">
        <v>65</v>
      </c>
    </row>
    <row r="476" spans="1:51" x14ac:dyDescent="0.25">
      <c r="A476" s="66" t="s">
        <v>194</v>
      </c>
      <c r="B476" s="78"/>
      <c r="C476" s="78"/>
      <c r="D476" s="79"/>
      <c r="E476" s="90"/>
      <c r="F476" s="76" t="s">
        <v>821</v>
      </c>
      <c r="G476" s="91"/>
      <c r="H476" s="77"/>
      <c r="I476" s="82"/>
      <c r="J476" s="92"/>
      <c r="K476" s="77" t="s">
        <v>7090</v>
      </c>
      <c r="L476" s="93"/>
      <c r="M476" s="87"/>
      <c r="N476" s="87"/>
      <c r="O476" s="88"/>
      <c r="P476" s="89"/>
      <c r="Q476" s="89"/>
      <c r="R476" s="75"/>
      <c r="S476" s="75"/>
      <c r="T476" s="75"/>
      <c r="U476" s="75"/>
      <c r="V476" s="52"/>
      <c r="W476" s="52"/>
      <c r="X476" s="52"/>
      <c r="Y476" s="52"/>
      <c r="Z476" s="51"/>
      <c r="AA476" s="83"/>
      <c r="AB476" s="83"/>
      <c r="AC476" s="84"/>
      <c r="AD476" s="68" t="s">
        <v>542</v>
      </c>
      <c r="AE476" s="68">
        <v>1021</v>
      </c>
      <c r="AF476" s="68">
        <v>604</v>
      </c>
      <c r="AG476" s="68">
        <v>3379</v>
      </c>
      <c r="AH476" s="68">
        <v>962</v>
      </c>
      <c r="AI476" s="68">
        <v>-21600</v>
      </c>
      <c r="AJ476" s="68" t="s">
        <v>602</v>
      </c>
      <c r="AK476" s="68" t="s">
        <v>654</v>
      </c>
      <c r="AL476" s="68"/>
      <c r="AM476" s="68" t="s">
        <v>732</v>
      </c>
      <c r="AN476" s="70">
        <v>39890.536180555559</v>
      </c>
      <c r="AO476" s="72" t="s">
        <v>739</v>
      </c>
      <c r="AP476" s="68" t="b">
        <v>1</v>
      </c>
      <c r="AQ476" s="68" t="b">
        <v>0</v>
      </c>
      <c r="AR476" s="68" t="b">
        <v>1</v>
      </c>
      <c r="AS476" s="68" t="s">
        <v>779</v>
      </c>
      <c r="AT476" s="68">
        <v>10</v>
      </c>
      <c r="AU476" s="72" t="s">
        <v>784</v>
      </c>
      <c r="AV476" s="68" t="b">
        <v>0</v>
      </c>
      <c r="AW476" s="68" t="s">
        <v>876</v>
      </c>
      <c r="AX476" s="72" t="s">
        <v>883</v>
      </c>
      <c r="AY476" s="68" t="s">
        <v>66</v>
      </c>
    </row>
    <row r="477" spans="1:51" x14ac:dyDescent="0.25">
      <c r="A477" s="66" t="s">
        <v>1327</v>
      </c>
      <c r="B477" s="78"/>
      <c r="C477" s="78"/>
      <c r="D477" s="79"/>
      <c r="E477" s="90"/>
      <c r="F477" s="76" t="s">
        <v>6214</v>
      </c>
      <c r="G477" s="91"/>
      <c r="H477" s="77"/>
      <c r="I477" s="82"/>
      <c r="J477" s="92"/>
      <c r="K477" s="77" t="s">
        <v>7091</v>
      </c>
      <c r="L477" s="93"/>
      <c r="M477" s="87"/>
      <c r="N477" s="87"/>
      <c r="O477" s="88"/>
      <c r="P477" s="89"/>
      <c r="Q477" s="89"/>
      <c r="R477" s="75"/>
      <c r="S477" s="75"/>
      <c r="T477" s="75"/>
      <c r="U477" s="75"/>
      <c r="V477" s="52"/>
      <c r="W477" s="52"/>
      <c r="X477" s="52"/>
      <c r="Y477" s="52"/>
      <c r="Z477" s="51"/>
      <c r="AA477" s="83"/>
      <c r="AB477" s="83"/>
      <c r="AC477" s="84"/>
      <c r="AD477" s="68" t="s">
        <v>4425</v>
      </c>
      <c r="AE477" s="68">
        <v>2162</v>
      </c>
      <c r="AF477" s="68">
        <v>1540</v>
      </c>
      <c r="AG477" s="68">
        <v>3693</v>
      </c>
      <c r="AH477" s="68">
        <v>1292</v>
      </c>
      <c r="AI477" s="68">
        <v>-28800</v>
      </c>
      <c r="AJ477" s="68" t="s">
        <v>4805</v>
      </c>
      <c r="AK477" s="68" t="s">
        <v>5036</v>
      </c>
      <c r="AL477" s="72" t="s">
        <v>5281</v>
      </c>
      <c r="AM477" s="68" t="s">
        <v>731</v>
      </c>
      <c r="AN477" s="70">
        <v>42055.705335648148</v>
      </c>
      <c r="AO477" s="72" t="s">
        <v>5626</v>
      </c>
      <c r="AP477" s="68" t="b">
        <v>1</v>
      </c>
      <c r="AQ477" s="68" t="b">
        <v>0</v>
      </c>
      <c r="AR477" s="68" t="b">
        <v>1</v>
      </c>
      <c r="AS477" s="68" t="s">
        <v>779</v>
      </c>
      <c r="AT477" s="68">
        <v>29</v>
      </c>
      <c r="AU477" s="72" t="s">
        <v>784</v>
      </c>
      <c r="AV477" s="68" t="b">
        <v>0</v>
      </c>
      <c r="AW477" s="68" t="s">
        <v>876</v>
      </c>
      <c r="AX477" s="72" t="s">
        <v>6649</v>
      </c>
      <c r="AY477" s="68" t="s">
        <v>66</v>
      </c>
    </row>
    <row r="478" spans="1:51" x14ac:dyDescent="0.25">
      <c r="A478" s="66" t="s">
        <v>1328</v>
      </c>
      <c r="B478" s="78"/>
      <c r="C478" s="78"/>
      <c r="D478" s="79"/>
      <c r="E478" s="90"/>
      <c r="F478" s="76" t="s">
        <v>6215</v>
      </c>
      <c r="G478" s="91"/>
      <c r="H478" s="77"/>
      <c r="I478" s="82"/>
      <c r="J478" s="92"/>
      <c r="K478" s="77" t="s">
        <v>7092</v>
      </c>
      <c r="L478" s="93"/>
      <c r="M478" s="87"/>
      <c r="N478" s="87"/>
      <c r="O478" s="88"/>
      <c r="P478" s="89"/>
      <c r="Q478" s="89"/>
      <c r="R478" s="75"/>
      <c r="S478" s="75"/>
      <c r="T478" s="75"/>
      <c r="U478" s="75"/>
      <c r="V478" s="52"/>
      <c r="W478" s="52"/>
      <c r="X478" s="52"/>
      <c r="Y478" s="52"/>
      <c r="Z478" s="51"/>
      <c r="AA478" s="83"/>
      <c r="AB478" s="83"/>
      <c r="AC478" s="84"/>
      <c r="AD478" s="68" t="s">
        <v>4426</v>
      </c>
      <c r="AE478" s="68">
        <v>1858</v>
      </c>
      <c r="AF478" s="68">
        <v>490</v>
      </c>
      <c r="AG478" s="68">
        <v>22147</v>
      </c>
      <c r="AH478" s="68">
        <v>6639</v>
      </c>
      <c r="AI478" s="68">
        <v>-21600</v>
      </c>
      <c r="AJ478" s="68" t="s">
        <v>4806</v>
      </c>
      <c r="AK478" s="68" t="s">
        <v>5037</v>
      </c>
      <c r="AL478" s="68"/>
      <c r="AM478" s="68" t="s">
        <v>732</v>
      </c>
      <c r="AN478" s="70">
        <v>39906.85491898148</v>
      </c>
      <c r="AO478" s="68"/>
      <c r="AP478" s="68" t="b">
        <v>1</v>
      </c>
      <c r="AQ478" s="68" t="b">
        <v>0</v>
      </c>
      <c r="AR478" s="68" t="b">
        <v>1</v>
      </c>
      <c r="AS478" s="68" t="s">
        <v>779</v>
      </c>
      <c r="AT478" s="68">
        <v>9</v>
      </c>
      <c r="AU478" s="72" t="s">
        <v>784</v>
      </c>
      <c r="AV478" s="68" t="b">
        <v>0</v>
      </c>
      <c r="AW478" s="68" t="s">
        <v>876</v>
      </c>
      <c r="AX478" s="72" t="s">
        <v>6650</v>
      </c>
      <c r="AY478" s="68" t="s">
        <v>66</v>
      </c>
    </row>
    <row r="479" spans="1:51" x14ac:dyDescent="0.25">
      <c r="A479" s="66" t="s">
        <v>1422</v>
      </c>
      <c r="B479" s="78"/>
      <c r="C479" s="78"/>
      <c r="D479" s="79"/>
      <c r="E479" s="90"/>
      <c r="F479" s="76" t="s">
        <v>6216</v>
      </c>
      <c r="G479" s="91"/>
      <c r="H479" s="77"/>
      <c r="I479" s="82"/>
      <c r="J479" s="92"/>
      <c r="K479" s="77" t="s">
        <v>7093</v>
      </c>
      <c r="L479" s="93"/>
      <c r="M479" s="87"/>
      <c r="N479" s="87"/>
      <c r="O479" s="88"/>
      <c r="P479" s="89"/>
      <c r="Q479" s="89"/>
      <c r="R479" s="75"/>
      <c r="S479" s="75"/>
      <c r="T479" s="75"/>
      <c r="U479" s="75"/>
      <c r="V479" s="52"/>
      <c r="W479" s="52"/>
      <c r="X479" s="52"/>
      <c r="Y479" s="52"/>
      <c r="Z479" s="51"/>
      <c r="AA479" s="83"/>
      <c r="AB479" s="83"/>
      <c r="AC479" s="84"/>
      <c r="AD479" s="68" t="s">
        <v>4427</v>
      </c>
      <c r="AE479" s="68">
        <v>242</v>
      </c>
      <c r="AF479" s="68">
        <v>251</v>
      </c>
      <c r="AG479" s="68">
        <v>704</v>
      </c>
      <c r="AH479" s="68">
        <v>90</v>
      </c>
      <c r="AI479" s="68"/>
      <c r="AJ479" s="68" t="s">
        <v>4807</v>
      </c>
      <c r="AK479" s="68" t="s">
        <v>5038</v>
      </c>
      <c r="AL479" s="72" t="s">
        <v>5282</v>
      </c>
      <c r="AM479" s="68"/>
      <c r="AN479" s="70">
        <v>41555.226782407408</v>
      </c>
      <c r="AO479" s="72" t="s">
        <v>5627</v>
      </c>
      <c r="AP479" s="68" t="b">
        <v>1</v>
      </c>
      <c r="AQ479" s="68" t="b">
        <v>0</v>
      </c>
      <c r="AR479" s="68" t="b">
        <v>0</v>
      </c>
      <c r="AS479" s="68" t="s">
        <v>779</v>
      </c>
      <c r="AT479" s="68">
        <v>3</v>
      </c>
      <c r="AU479" s="72" t="s">
        <v>784</v>
      </c>
      <c r="AV479" s="68" t="b">
        <v>0</v>
      </c>
      <c r="AW479" s="68" t="s">
        <v>876</v>
      </c>
      <c r="AX479" s="72" t="s">
        <v>6651</v>
      </c>
      <c r="AY479" s="68" t="s">
        <v>65</v>
      </c>
    </row>
    <row r="480" spans="1:51" x14ac:dyDescent="0.25">
      <c r="A480" s="66" t="s">
        <v>1423</v>
      </c>
      <c r="B480" s="78"/>
      <c r="C480" s="78"/>
      <c r="D480" s="79"/>
      <c r="E480" s="90"/>
      <c r="F480" s="76" t="s">
        <v>6217</v>
      </c>
      <c r="G480" s="91"/>
      <c r="H480" s="77"/>
      <c r="I480" s="82"/>
      <c r="J480" s="92"/>
      <c r="K480" s="77" t="s">
        <v>7094</v>
      </c>
      <c r="L480" s="93"/>
      <c r="M480" s="87"/>
      <c r="N480" s="87"/>
      <c r="O480" s="88"/>
      <c r="P480" s="89"/>
      <c r="Q480" s="89"/>
      <c r="R480" s="75"/>
      <c r="S480" s="75"/>
      <c r="T480" s="75"/>
      <c r="U480" s="75"/>
      <c r="V480" s="52"/>
      <c r="W480" s="52"/>
      <c r="X480" s="52"/>
      <c r="Y480" s="52"/>
      <c r="Z480" s="51"/>
      <c r="AA480" s="83"/>
      <c r="AB480" s="83"/>
      <c r="AC480" s="84"/>
      <c r="AD480" s="68" t="s">
        <v>4428</v>
      </c>
      <c r="AE480" s="68">
        <v>929</v>
      </c>
      <c r="AF480" s="68">
        <v>695</v>
      </c>
      <c r="AG480" s="68">
        <v>12561</v>
      </c>
      <c r="AH480" s="68">
        <v>4885</v>
      </c>
      <c r="AI480" s="68">
        <v>-21600</v>
      </c>
      <c r="AJ480" s="68" t="s">
        <v>4808</v>
      </c>
      <c r="AK480" s="68" t="s">
        <v>5039</v>
      </c>
      <c r="AL480" s="72" t="s">
        <v>5283</v>
      </c>
      <c r="AM480" s="68" t="s">
        <v>732</v>
      </c>
      <c r="AN480" s="70">
        <v>39883.657476851855</v>
      </c>
      <c r="AO480" s="72" t="s">
        <v>5628</v>
      </c>
      <c r="AP480" s="68" t="b">
        <v>0</v>
      </c>
      <c r="AQ480" s="68" t="b">
        <v>0</v>
      </c>
      <c r="AR480" s="68" t="b">
        <v>1</v>
      </c>
      <c r="AS480" s="68" t="s">
        <v>779</v>
      </c>
      <c r="AT480" s="68">
        <v>8</v>
      </c>
      <c r="AU480" s="72" t="s">
        <v>5797</v>
      </c>
      <c r="AV480" s="68" t="b">
        <v>0</v>
      </c>
      <c r="AW480" s="68" t="s">
        <v>876</v>
      </c>
      <c r="AX480" s="72" t="s">
        <v>6652</v>
      </c>
      <c r="AY480" s="68" t="s">
        <v>65</v>
      </c>
    </row>
    <row r="481" spans="1:51" x14ac:dyDescent="0.25">
      <c r="A481" s="66" t="s">
        <v>1329</v>
      </c>
      <c r="B481" s="78"/>
      <c r="C481" s="78"/>
      <c r="D481" s="79"/>
      <c r="E481" s="90"/>
      <c r="F481" s="76" t="s">
        <v>6218</v>
      </c>
      <c r="G481" s="91"/>
      <c r="H481" s="77"/>
      <c r="I481" s="82"/>
      <c r="J481" s="92"/>
      <c r="K481" s="77" t="s">
        <v>7095</v>
      </c>
      <c r="L481" s="93"/>
      <c r="M481" s="87"/>
      <c r="N481" s="87"/>
      <c r="O481" s="88"/>
      <c r="P481" s="89"/>
      <c r="Q481" s="89"/>
      <c r="R481" s="75"/>
      <c r="S481" s="75"/>
      <c r="T481" s="75"/>
      <c r="U481" s="75"/>
      <c r="V481" s="52"/>
      <c r="W481" s="52"/>
      <c r="X481" s="52"/>
      <c r="Y481" s="52"/>
      <c r="Z481" s="51"/>
      <c r="AA481" s="83"/>
      <c r="AB481" s="83"/>
      <c r="AC481" s="84"/>
      <c r="AD481" s="68" t="s">
        <v>4429</v>
      </c>
      <c r="AE481" s="68">
        <v>3093</v>
      </c>
      <c r="AF481" s="68">
        <v>2212</v>
      </c>
      <c r="AG481" s="68">
        <v>3365</v>
      </c>
      <c r="AH481" s="68">
        <v>4398</v>
      </c>
      <c r="AI481" s="68">
        <v>-21600</v>
      </c>
      <c r="AJ481" s="68" t="s">
        <v>4809</v>
      </c>
      <c r="AK481" s="68" t="s">
        <v>675</v>
      </c>
      <c r="AL481" s="72" t="s">
        <v>5284</v>
      </c>
      <c r="AM481" s="68" t="s">
        <v>732</v>
      </c>
      <c r="AN481" s="70">
        <v>40545.395648148151</v>
      </c>
      <c r="AO481" s="72" t="s">
        <v>5629</v>
      </c>
      <c r="AP481" s="68" t="b">
        <v>0</v>
      </c>
      <c r="AQ481" s="68" t="b">
        <v>0</v>
      </c>
      <c r="AR481" s="68" t="b">
        <v>1</v>
      </c>
      <c r="AS481" s="68" t="s">
        <v>779</v>
      </c>
      <c r="AT481" s="68">
        <v>17</v>
      </c>
      <c r="AU481" s="72" t="s">
        <v>798</v>
      </c>
      <c r="AV481" s="68" t="b">
        <v>0</v>
      </c>
      <c r="AW481" s="68" t="s">
        <v>876</v>
      </c>
      <c r="AX481" s="72" t="s">
        <v>6653</v>
      </c>
      <c r="AY481" s="68" t="s">
        <v>66</v>
      </c>
    </row>
    <row r="482" spans="1:51" x14ac:dyDescent="0.25">
      <c r="A482" s="66" t="s">
        <v>1330</v>
      </c>
      <c r="B482" s="78"/>
      <c r="C482" s="78"/>
      <c r="D482" s="79"/>
      <c r="E482" s="90"/>
      <c r="F482" s="76" t="s">
        <v>858</v>
      </c>
      <c r="G482" s="91"/>
      <c r="H482" s="77"/>
      <c r="I482" s="82"/>
      <c r="J482" s="92"/>
      <c r="K482" s="77" t="s">
        <v>7096</v>
      </c>
      <c r="L482" s="93"/>
      <c r="M482" s="87"/>
      <c r="N482" s="87"/>
      <c r="O482" s="88"/>
      <c r="P482" s="89"/>
      <c r="Q482" s="89"/>
      <c r="R482" s="75"/>
      <c r="S482" s="75"/>
      <c r="T482" s="75"/>
      <c r="U482" s="75"/>
      <c r="V482" s="52"/>
      <c r="W482" s="52"/>
      <c r="X482" s="52"/>
      <c r="Y482" s="52"/>
      <c r="Z482" s="51"/>
      <c r="AA482" s="83"/>
      <c r="AB482" s="83"/>
      <c r="AC482" s="84"/>
      <c r="AD482" s="68" t="s">
        <v>4430</v>
      </c>
      <c r="AE482" s="68">
        <v>17</v>
      </c>
      <c r="AF482" s="68">
        <v>248</v>
      </c>
      <c r="AG482" s="68">
        <v>138472</v>
      </c>
      <c r="AH482" s="68">
        <v>0</v>
      </c>
      <c r="AI482" s="68"/>
      <c r="AJ482" s="68" t="s">
        <v>4810</v>
      </c>
      <c r="AK482" s="68"/>
      <c r="AL482" s="68"/>
      <c r="AM482" s="68"/>
      <c r="AN482" s="70">
        <v>42268.738437499997</v>
      </c>
      <c r="AO482" s="68"/>
      <c r="AP482" s="68" t="b">
        <v>1</v>
      </c>
      <c r="AQ482" s="68" t="b">
        <v>1</v>
      </c>
      <c r="AR482" s="68" t="b">
        <v>0</v>
      </c>
      <c r="AS482" s="68" t="s">
        <v>5646</v>
      </c>
      <c r="AT482" s="68">
        <v>10</v>
      </c>
      <c r="AU482" s="72" t="s">
        <v>784</v>
      </c>
      <c r="AV482" s="68" t="b">
        <v>0</v>
      </c>
      <c r="AW482" s="68" t="s">
        <v>876</v>
      </c>
      <c r="AX482" s="72" t="s">
        <v>6654</v>
      </c>
      <c r="AY482" s="68" t="s">
        <v>66</v>
      </c>
    </row>
    <row r="483" spans="1:51" x14ac:dyDescent="0.25">
      <c r="A483" s="66" t="s">
        <v>1424</v>
      </c>
      <c r="B483" s="78"/>
      <c r="C483" s="78"/>
      <c r="D483" s="79"/>
      <c r="E483" s="90"/>
      <c r="F483" s="76" t="s">
        <v>6219</v>
      </c>
      <c r="G483" s="91"/>
      <c r="H483" s="77"/>
      <c r="I483" s="82"/>
      <c r="J483" s="92"/>
      <c r="K483" s="77" t="s">
        <v>7097</v>
      </c>
      <c r="L483" s="93"/>
      <c r="M483" s="87"/>
      <c r="N483" s="87"/>
      <c r="O483" s="88"/>
      <c r="P483" s="89"/>
      <c r="Q483" s="89"/>
      <c r="R483" s="75"/>
      <c r="S483" s="75"/>
      <c r="T483" s="75"/>
      <c r="U483" s="75"/>
      <c r="V483" s="52"/>
      <c r="W483" s="52"/>
      <c r="X483" s="52"/>
      <c r="Y483" s="52"/>
      <c r="Z483" s="51"/>
      <c r="AA483" s="83"/>
      <c r="AB483" s="83"/>
      <c r="AC483" s="84"/>
      <c r="AD483" s="68" t="s">
        <v>4431</v>
      </c>
      <c r="AE483" s="68">
        <v>117</v>
      </c>
      <c r="AF483" s="68">
        <v>165</v>
      </c>
      <c r="AG483" s="68">
        <v>367</v>
      </c>
      <c r="AH483" s="68">
        <v>3</v>
      </c>
      <c r="AI483" s="68"/>
      <c r="AJ483" s="68" t="s">
        <v>4811</v>
      </c>
      <c r="AK483" s="68" t="s">
        <v>5040</v>
      </c>
      <c r="AL483" s="72" t="s">
        <v>5285</v>
      </c>
      <c r="AM483" s="68"/>
      <c r="AN483" s="70">
        <v>41750.794629629629</v>
      </c>
      <c r="AO483" s="72" t="s">
        <v>5630</v>
      </c>
      <c r="AP483" s="68" t="b">
        <v>1</v>
      </c>
      <c r="AQ483" s="68" t="b">
        <v>0</v>
      </c>
      <c r="AR483" s="68" t="b">
        <v>1</v>
      </c>
      <c r="AS483" s="68" t="s">
        <v>779</v>
      </c>
      <c r="AT483" s="68">
        <v>2</v>
      </c>
      <c r="AU483" s="72" t="s">
        <v>784</v>
      </c>
      <c r="AV483" s="68" t="b">
        <v>0</v>
      </c>
      <c r="AW483" s="68" t="s">
        <v>876</v>
      </c>
      <c r="AX483" s="72" t="s">
        <v>6655</v>
      </c>
      <c r="AY483" s="68" t="s">
        <v>65</v>
      </c>
    </row>
    <row r="484" spans="1:51" x14ac:dyDescent="0.25">
      <c r="A484" s="66" t="s">
        <v>1425</v>
      </c>
      <c r="B484" s="78"/>
      <c r="C484" s="78"/>
      <c r="D484" s="79"/>
      <c r="E484" s="90"/>
      <c r="F484" s="76" t="s">
        <v>6220</v>
      </c>
      <c r="G484" s="91"/>
      <c r="H484" s="77"/>
      <c r="I484" s="82"/>
      <c r="J484" s="92"/>
      <c r="K484" s="77" t="s">
        <v>7098</v>
      </c>
      <c r="L484" s="93"/>
      <c r="M484" s="87"/>
      <c r="N484" s="87"/>
      <c r="O484" s="88"/>
      <c r="P484" s="89"/>
      <c r="Q484" s="89"/>
      <c r="R484" s="75"/>
      <c r="S484" s="75"/>
      <c r="T484" s="75"/>
      <c r="U484" s="75"/>
      <c r="V484" s="52"/>
      <c r="W484" s="52"/>
      <c r="X484" s="52"/>
      <c r="Y484" s="52"/>
      <c r="Z484" s="51"/>
      <c r="AA484" s="83"/>
      <c r="AB484" s="83"/>
      <c r="AC484" s="84"/>
      <c r="AD484" s="68" t="s">
        <v>4432</v>
      </c>
      <c r="AE484" s="68">
        <v>2</v>
      </c>
      <c r="AF484" s="68">
        <v>44</v>
      </c>
      <c r="AG484" s="68">
        <v>14</v>
      </c>
      <c r="AH484" s="68">
        <v>0</v>
      </c>
      <c r="AI484" s="68"/>
      <c r="AJ484" s="68" t="s">
        <v>4812</v>
      </c>
      <c r="AK484" s="68" t="s">
        <v>5041</v>
      </c>
      <c r="AL484" s="72" t="s">
        <v>5286</v>
      </c>
      <c r="AM484" s="68"/>
      <c r="AN484" s="70">
        <v>41492.704340277778</v>
      </c>
      <c r="AO484" s="68"/>
      <c r="AP484" s="68" t="b">
        <v>1</v>
      </c>
      <c r="AQ484" s="68" t="b">
        <v>0</v>
      </c>
      <c r="AR484" s="68" t="b">
        <v>0</v>
      </c>
      <c r="AS484" s="68" t="s">
        <v>779</v>
      </c>
      <c r="AT484" s="68">
        <v>2</v>
      </c>
      <c r="AU484" s="72" t="s">
        <v>784</v>
      </c>
      <c r="AV484" s="68" t="b">
        <v>0</v>
      </c>
      <c r="AW484" s="68" t="s">
        <v>876</v>
      </c>
      <c r="AX484" s="72" t="s">
        <v>6656</v>
      </c>
      <c r="AY484" s="68" t="s">
        <v>65</v>
      </c>
    </row>
    <row r="485" spans="1:51" x14ac:dyDescent="0.25">
      <c r="A485" s="66" t="s">
        <v>1331</v>
      </c>
      <c r="B485" s="78"/>
      <c r="C485" s="78"/>
      <c r="D485" s="79"/>
      <c r="E485" s="90"/>
      <c r="F485" s="76" t="s">
        <v>6221</v>
      </c>
      <c r="G485" s="91"/>
      <c r="H485" s="77"/>
      <c r="I485" s="82"/>
      <c r="J485" s="92"/>
      <c r="K485" s="77" t="s">
        <v>7099</v>
      </c>
      <c r="L485" s="93"/>
      <c r="M485" s="87"/>
      <c r="N485" s="87"/>
      <c r="O485" s="88"/>
      <c r="P485" s="89"/>
      <c r="Q485" s="89"/>
      <c r="R485" s="75"/>
      <c r="S485" s="75"/>
      <c r="T485" s="75"/>
      <c r="U485" s="75"/>
      <c r="V485" s="52"/>
      <c r="W485" s="52"/>
      <c r="X485" s="52"/>
      <c r="Y485" s="52"/>
      <c r="Z485" s="51"/>
      <c r="AA485" s="83"/>
      <c r="AB485" s="83"/>
      <c r="AC485" s="84"/>
      <c r="AD485" s="68" t="s">
        <v>4433</v>
      </c>
      <c r="AE485" s="68">
        <v>405</v>
      </c>
      <c r="AF485" s="68">
        <v>590</v>
      </c>
      <c r="AG485" s="68">
        <v>418</v>
      </c>
      <c r="AH485" s="68">
        <v>4477</v>
      </c>
      <c r="AI485" s="68">
        <v>-21600</v>
      </c>
      <c r="AJ485" s="68"/>
      <c r="AK485" s="68"/>
      <c r="AL485" s="68"/>
      <c r="AM485" s="68" t="s">
        <v>732</v>
      </c>
      <c r="AN485" s="70">
        <v>39904.145960648151</v>
      </c>
      <c r="AO485" s="72" t="s">
        <v>5631</v>
      </c>
      <c r="AP485" s="68" t="b">
        <v>0</v>
      </c>
      <c r="AQ485" s="68" t="b">
        <v>0</v>
      </c>
      <c r="AR485" s="68" t="b">
        <v>1</v>
      </c>
      <c r="AS485" s="68" t="s">
        <v>779</v>
      </c>
      <c r="AT485" s="68">
        <v>2</v>
      </c>
      <c r="AU485" s="72" t="s">
        <v>5798</v>
      </c>
      <c r="AV485" s="68" t="b">
        <v>0</v>
      </c>
      <c r="AW485" s="68" t="s">
        <v>876</v>
      </c>
      <c r="AX485" s="72" t="s">
        <v>6657</v>
      </c>
      <c r="AY485" s="68" t="s">
        <v>66</v>
      </c>
    </row>
    <row r="486" spans="1:51" x14ac:dyDescent="0.25">
      <c r="A486" s="66" t="s">
        <v>1426</v>
      </c>
      <c r="B486" s="78"/>
      <c r="C486" s="78"/>
      <c r="D486" s="79"/>
      <c r="E486" s="90"/>
      <c r="F486" s="76" t="s">
        <v>6222</v>
      </c>
      <c r="G486" s="91"/>
      <c r="H486" s="77"/>
      <c r="I486" s="82"/>
      <c r="J486" s="92"/>
      <c r="K486" s="77" t="s">
        <v>7100</v>
      </c>
      <c r="L486" s="93"/>
      <c r="M486" s="87"/>
      <c r="N486" s="87"/>
      <c r="O486" s="88"/>
      <c r="P486" s="89"/>
      <c r="Q486" s="89"/>
      <c r="R486" s="75"/>
      <c r="S486" s="75"/>
      <c r="T486" s="75"/>
      <c r="U486" s="75"/>
      <c r="V486" s="52"/>
      <c r="W486" s="52"/>
      <c r="X486" s="52"/>
      <c r="Y486" s="52"/>
      <c r="Z486" s="51"/>
      <c r="AA486" s="83"/>
      <c r="AB486" s="83"/>
      <c r="AC486" s="84"/>
      <c r="AD486" s="68" t="s">
        <v>4434</v>
      </c>
      <c r="AE486" s="68">
        <v>33</v>
      </c>
      <c r="AF486" s="68">
        <v>280</v>
      </c>
      <c r="AG486" s="68">
        <v>270</v>
      </c>
      <c r="AH486" s="68">
        <v>0</v>
      </c>
      <c r="AI486" s="68">
        <v>-21600</v>
      </c>
      <c r="AJ486" s="68" t="s">
        <v>4813</v>
      </c>
      <c r="AK486" s="68" t="s">
        <v>4959</v>
      </c>
      <c r="AL486" s="72" t="s">
        <v>5287</v>
      </c>
      <c r="AM486" s="68" t="s">
        <v>732</v>
      </c>
      <c r="AN486" s="70">
        <v>39965.678993055553</v>
      </c>
      <c r="AO486" s="72" t="s">
        <v>5632</v>
      </c>
      <c r="AP486" s="68" t="b">
        <v>0</v>
      </c>
      <c r="AQ486" s="68" t="b">
        <v>0</v>
      </c>
      <c r="AR486" s="68" t="b">
        <v>0</v>
      </c>
      <c r="AS486" s="68" t="s">
        <v>779</v>
      </c>
      <c r="AT486" s="68">
        <v>13</v>
      </c>
      <c r="AU486" s="72" t="s">
        <v>798</v>
      </c>
      <c r="AV486" s="68" t="b">
        <v>0</v>
      </c>
      <c r="AW486" s="68" t="s">
        <v>876</v>
      </c>
      <c r="AX486" s="72" t="s">
        <v>6658</v>
      </c>
      <c r="AY486" s="68" t="s">
        <v>65</v>
      </c>
    </row>
    <row r="487" spans="1:51" x14ac:dyDescent="0.25">
      <c r="A487" s="66" t="s">
        <v>217</v>
      </c>
      <c r="B487" s="78"/>
      <c r="C487" s="78"/>
      <c r="D487" s="79"/>
      <c r="E487" s="90"/>
      <c r="F487" s="76" t="s">
        <v>847</v>
      </c>
      <c r="G487" s="91"/>
      <c r="H487" s="77"/>
      <c r="I487" s="82"/>
      <c r="J487" s="92"/>
      <c r="K487" s="77" t="s">
        <v>7101</v>
      </c>
      <c r="L487" s="93"/>
      <c r="M487" s="87"/>
      <c r="N487" s="87"/>
      <c r="O487" s="88"/>
      <c r="P487" s="89"/>
      <c r="Q487" s="89"/>
      <c r="R487" s="75"/>
      <c r="S487" s="75"/>
      <c r="T487" s="75"/>
      <c r="U487" s="75"/>
      <c r="V487" s="52"/>
      <c r="W487" s="52"/>
      <c r="X487" s="52"/>
      <c r="Y487" s="52"/>
      <c r="Z487" s="51"/>
      <c r="AA487" s="83"/>
      <c r="AB487" s="83"/>
      <c r="AC487" s="84"/>
      <c r="AD487" s="68" t="s">
        <v>568</v>
      </c>
      <c r="AE487" s="68">
        <v>37</v>
      </c>
      <c r="AF487" s="68">
        <v>51</v>
      </c>
      <c r="AG487" s="68">
        <v>2750</v>
      </c>
      <c r="AH487" s="68">
        <v>30</v>
      </c>
      <c r="AI487" s="68">
        <v>-28800</v>
      </c>
      <c r="AJ487" s="68" t="s">
        <v>627</v>
      </c>
      <c r="AK487" s="68"/>
      <c r="AL487" s="68"/>
      <c r="AM487" s="68" t="s">
        <v>731</v>
      </c>
      <c r="AN487" s="70">
        <v>40443.058587962965</v>
      </c>
      <c r="AO487" s="72" t="s">
        <v>758</v>
      </c>
      <c r="AP487" s="68" t="b">
        <v>0</v>
      </c>
      <c r="AQ487" s="68" t="b">
        <v>0</v>
      </c>
      <c r="AR487" s="68" t="b">
        <v>0</v>
      </c>
      <c r="AS487" s="68" t="s">
        <v>779</v>
      </c>
      <c r="AT487" s="68">
        <v>8</v>
      </c>
      <c r="AU487" s="72" t="s">
        <v>798</v>
      </c>
      <c r="AV487" s="68" t="b">
        <v>0</v>
      </c>
      <c r="AW487" s="68" t="s">
        <v>876</v>
      </c>
      <c r="AX487" s="72" t="s">
        <v>909</v>
      </c>
      <c r="AY487" s="68" t="s">
        <v>66</v>
      </c>
    </row>
    <row r="488" spans="1:51" x14ac:dyDescent="0.25">
      <c r="A488" s="66" t="s">
        <v>1427</v>
      </c>
      <c r="B488" s="78"/>
      <c r="C488" s="78"/>
      <c r="D488" s="79"/>
      <c r="E488" s="90"/>
      <c r="F488" s="76" t="s">
        <v>6223</v>
      </c>
      <c r="G488" s="91"/>
      <c r="H488" s="77"/>
      <c r="I488" s="82"/>
      <c r="J488" s="92"/>
      <c r="K488" s="77" t="s">
        <v>7102</v>
      </c>
      <c r="L488" s="93"/>
      <c r="M488" s="87"/>
      <c r="N488" s="87"/>
      <c r="O488" s="88"/>
      <c r="P488" s="89"/>
      <c r="Q488" s="89"/>
      <c r="R488" s="75"/>
      <c r="S488" s="75"/>
      <c r="T488" s="75"/>
      <c r="U488" s="75"/>
      <c r="V488" s="52"/>
      <c r="W488" s="52"/>
      <c r="X488" s="52"/>
      <c r="Y488" s="52"/>
      <c r="Z488" s="51"/>
      <c r="AA488" s="83"/>
      <c r="AB488" s="83"/>
      <c r="AC488" s="84"/>
      <c r="AD488" s="68" t="s">
        <v>4435</v>
      </c>
      <c r="AE488" s="68">
        <v>24</v>
      </c>
      <c r="AF488" s="68">
        <v>40</v>
      </c>
      <c r="AG488" s="68">
        <v>1095</v>
      </c>
      <c r="AH488" s="68">
        <v>142</v>
      </c>
      <c r="AI488" s="68">
        <v>-21600</v>
      </c>
      <c r="AJ488" s="68" t="s">
        <v>4814</v>
      </c>
      <c r="AK488" s="68" t="s">
        <v>5042</v>
      </c>
      <c r="AL488" s="72" t="s">
        <v>5288</v>
      </c>
      <c r="AM488" s="68" t="s">
        <v>732</v>
      </c>
      <c r="AN488" s="70">
        <v>41176.601990740739</v>
      </c>
      <c r="AO488" s="72" t="s">
        <v>5633</v>
      </c>
      <c r="AP488" s="68" t="b">
        <v>0</v>
      </c>
      <c r="AQ488" s="68" t="b">
        <v>0</v>
      </c>
      <c r="AR488" s="68" t="b">
        <v>1</v>
      </c>
      <c r="AS488" s="68" t="s">
        <v>779</v>
      </c>
      <c r="AT488" s="68">
        <v>1</v>
      </c>
      <c r="AU488" s="72" t="s">
        <v>5799</v>
      </c>
      <c r="AV488" s="68" t="b">
        <v>0</v>
      </c>
      <c r="AW488" s="68" t="s">
        <v>876</v>
      </c>
      <c r="AX488" s="72" t="s">
        <v>6659</v>
      </c>
      <c r="AY488" s="68" t="s">
        <v>65</v>
      </c>
    </row>
    <row r="489" spans="1:51" x14ac:dyDescent="0.25">
      <c r="A489" s="66" t="s">
        <v>1428</v>
      </c>
      <c r="B489" s="78"/>
      <c r="C489" s="78"/>
      <c r="D489" s="79"/>
      <c r="E489" s="90"/>
      <c r="F489" s="76" t="s">
        <v>6224</v>
      </c>
      <c r="G489" s="91"/>
      <c r="H489" s="77"/>
      <c r="I489" s="82"/>
      <c r="J489" s="92"/>
      <c r="K489" s="77" t="s">
        <v>7103</v>
      </c>
      <c r="L489" s="93"/>
      <c r="M489" s="87"/>
      <c r="N489" s="87"/>
      <c r="O489" s="88"/>
      <c r="P489" s="89"/>
      <c r="Q489" s="89"/>
      <c r="R489" s="75"/>
      <c r="S489" s="75"/>
      <c r="T489" s="75"/>
      <c r="U489" s="75"/>
      <c r="V489" s="52"/>
      <c r="W489" s="52"/>
      <c r="X489" s="52"/>
      <c r="Y489" s="52"/>
      <c r="Z489" s="51"/>
      <c r="AA489" s="83"/>
      <c r="AB489" s="83"/>
      <c r="AC489" s="84"/>
      <c r="AD489" s="68" t="s">
        <v>4436</v>
      </c>
      <c r="AE489" s="68">
        <v>1113</v>
      </c>
      <c r="AF489" s="68">
        <v>1718</v>
      </c>
      <c r="AG489" s="68">
        <v>4606</v>
      </c>
      <c r="AH489" s="68">
        <v>1164</v>
      </c>
      <c r="AI489" s="68">
        <v>-18000</v>
      </c>
      <c r="AJ489" s="68" t="s">
        <v>4815</v>
      </c>
      <c r="AK489" s="68" t="s">
        <v>5043</v>
      </c>
      <c r="AL489" s="72" t="s">
        <v>5289</v>
      </c>
      <c r="AM489" s="68" t="s">
        <v>5299</v>
      </c>
      <c r="AN489" s="70">
        <v>40355.200868055559</v>
      </c>
      <c r="AO489" s="72" t="s">
        <v>5634</v>
      </c>
      <c r="AP489" s="68" t="b">
        <v>0</v>
      </c>
      <c r="AQ489" s="68" t="b">
        <v>0</v>
      </c>
      <c r="AR489" s="68" t="b">
        <v>0</v>
      </c>
      <c r="AS489" s="68" t="s">
        <v>779</v>
      </c>
      <c r="AT489" s="68">
        <v>14</v>
      </c>
      <c r="AU489" s="72" t="s">
        <v>5800</v>
      </c>
      <c r="AV489" s="68" t="b">
        <v>0</v>
      </c>
      <c r="AW489" s="68" t="s">
        <v>876</v>
      </c>
      <c r="AX489" s="72" t="s">
        <v>6660</v>
      </c>
      <c r="AY489" s="68" t="s">
        <v>65</v>
      </c>
    </row>
    <row r="490" spans="1:51" x14ac:dyDescent="0.25">
      <c r="A490" s="66" t="s">
        <v>1334</v>
      </c>
      <c r="B490" s="78"/>
      <c r="C490" s="78"/>
      <c r="D490" s="79"/>
      <c r="E490" s="90"/>
      <c r="F490" s="76" t="s">
        <v>6225</v>
      </c>
      <c r="G490" s="91"/>
      <c r="H490" s="77"/>
      <c r="I490" s="82"/>
      <c r="J490" s="92"/>
      <c r="K490" s="77" t="s">
        <v>7104</v>
      </c>
      <c r="L490" s="93"/>
      <c r="M490" s="87"/>
      <c r="N490" s="87"/>
      <c r="O490" s="88"/>
      <c r="P490" s="89"/>
      <c r="Q490" s="89"/>
      <c r="R490" s="75"/>
      <c r="S490" s="75"/>
      <c r="T490" s="75"/>
      <c r="U490" s="75"/>
      <c r="V490" s="52"/>
      <c r="W490" s="52"/>
      <c r="X490" s="52"/>
      <c r="Y490" s="52"/>
      <c r="Z490" s="51"/>
      <c r="AA490" s="83"/>
      <c r="AB490" s="83"/>
      <c r="AC490" s="84"/>
      <c r="AD490" s="68" t="s">
        <v>4437</v>
      </c>
      <c r="AE490" s="68">
        <v>382</v>
      </c>
      <c r="AF490" s="68">
        <v>186</v>
      </c>
      <c r="AG490" s="68">
        <v>613</v>
      </c>
      <c r="AH490" s="68">
        <v>142</v>
      </c>
      <c r="AI490" s="68"/>
      <c r="AJ490" s="68" t="s">
        <v>4816</v>
      </c>
      <c r="AK490" s="68" t="s">
        <v>4959</v>
      </c>
      <c r="AL490" s="72" t="s">
        <v>5290</v>
      </c>
      <c r="AM490" s="68"/>
      <c r="AN490" s="70">
        <v>41618.682511574072</v>
      </c>
      <c r="AO490" s="72" t="s">
        <v>5635</v>
      </c>
      <c r="AP490" s="68" t="b">
        <v>0</v>
      </c>
      <c r="AQ490" s="68" t="b">
        <v>0</v>
      </c>
      <c r="AR490" s="68" t="b">
        <v>0</v>
      </c>
      <c r="AS490" s="68" t="s">
        <v>779</v>
      </c>
      <c r="AT490" s="68">
        <v>11</v>
      </c>
      <c r="AU490" s="72" t="s">
        <v>5801</v>
      </c>
      <c r="AV490" s="68" t="b">
        <v>0</v>
      </c>
      <c r="AW490" s="68" t="s">
        <v>876</v>
      </c>
      <c r="AX490" s="72" t="s">
        <v>6661</v>
      </c>
      <c r="AY490" s="68" t="s">
        <v>66</v>
      </c>
    </row>
    <row r="491" spans="1:51" x14ac:dyDescent="0.25">
      <c r="A491" s="66" t="s">
        <v>1335</v>
      </c>
      <c r="B491" s="78"/>
      <c r="C491" s="78"/>
      <c r="D491" s="79"/>
      <c r="E491" s="90"/>
      <c r="F491" s="76" t="s">
        <v>6226</v>
      </c>
      <c r="G491" s="91"/>
      <c r="H491" s="77"/>
      <c r="I491" s="82"/>
      <c r="J491" s="92"/>
      <c r="K491" s="77" t="s">
        <v>7105</v>
      </c>
      <c r="L491" s="93"/>
      <c r="M491" s="87"/>
      <c r="N491" s="87"/>
      <c r="O491" s="88"/>
      <c r="P491" s="89"/>
      <c r="Q491" s="89"/>
      <c r="R491" s="75"/>
      <c r="S491" s="75"/>
      <c r="T491" s="75"/>
      <c r="U491" s="75"/>
      <c r="V491" s="52"/>
      <c r="W491" s="52"/>
      <c r="X491" s="52"/>
      <c r="Y491" s="52"/>
      <c r="Z491" s="51"/>
      <c r="AA491" s="83"/>
      <c r="AB491" s="83"/>
      <c r="AC491" s="84"/>
      <c r="AD491" s="68" t="s">
        <v>4438</v>
      </c>
      <c r="AE491" s="68">
        <v>2882</v>
      </c>
      <c r="AF491" s="68">
        <v>12044</v>
      </c>
      <c r="AG491" s="68">
        <v>30272</v>
      </c>
      <c r="AH491" s="68">
        <v>4307</v>
      </c>
      <c r="AI491" s="68">
        <v>-21600</v>
      </c>
      <c r="AJ491" s="68" t="s">
        <v>4817</v>
      </c>
      <c r="AK491" s="68" t="s">
        <v>5044</v>
      </c>
      <c r="AL491" s="72" t="s">
        <v>5291</v>
      </c>
      <c r="AM491" s="68" t="s">
        <v>732</v>
      </c>
      <c r="AN491" s="70">
        <v>40306.595578703702</v>
      </c>
      <c r="AO491" s="72" t="s">
        <v>5636</v>
      </c>
      <c r="AP491" s="68" t="b">
        <v>0</v>
      </c>
      <c r="AQ491" s="68" t="b">
        <v>0</v>
      </c>
      <c r="AR491" s="68" t="b">
        <v>1</v>
      </c>
      <c r="AS491" s="68" t="s">
        <v>779</v>
      </c>
      <c r="AT491" s="68">
        <v>147</v>
      </c>
      <c r="AU491" s="72" t="s">
        <v>5802</v>
      </c>
      <c r="AV491" s="68" t="b">
        <v>0</v>
      </c>
      <c r="AW491" s="68" t="s">
        <v>876</v>
      </c>
      <c r="AX491" s="72" t="s">
        <v>6662</v>
      </c>
      <c r="AY491" s="68" t="s">
        <v>66</v>
      </c>
    </row>
    <row r="492" spans="1:51" x14ac:dyDescent="0.25">
      <c r="A492" s="66" t="s">
        <v>1336</v>
      </c>
      <c r="B492" s="78"/>
      <c r="C492" s="78"/>
      <c r="D492" s="79"/>
      <c r="E492" s="90"/>
      <c r="F492" s="76" t="s">
        <v>6227</v>
      </c>
      <c r="G492" s="91"/>
      <c r="H492" s="77"/>
      <c r="I492" s="82"/>
      <c r="J492" s="92"/>
      <c r="K492" s="77" t="s">
        <v>7106</v>
      </c>
      <c r="L492" s="93"/>
      <c r="M492" s="87"/>
      <c r="N492" s="87"/>
      <c r="O492" s="88"/>
      <c r="P492" s="89"/>
      <c r="Q492" s="89"/>
      <c r="R492" s="75"/>
      <c r="S492" s="75"/>
      <c r="T492" s="75"/>
      <c r="U492" s="75"/>
      <c r="V492" s="52"/>
      <c r="W492" s="52"/>
      <c r="X492" s="52"/>
      <c r="Y492" s="52"/>
      <c r="Z492" s="51"/>
      <c r="AA492" s="83"/>
      <c r="AB492" s="83"/>
      <c r="AC492" s="84"/>
      <c r="AD492" s="68" t="s">
        <v>4439</v>
      </c>
      <c r="AE492" s="68">
        <v>400</v>
      </c>
      <c r="AF492" s="68">
        <v>39603</v>
      </c>
      <c r="AG492" s="68">
        <v>46826</v>
      </c>
      <c r="AH492" s="68">
        <v>220</v>
      </c>
      <c r="AI492" s="68">
        <v>-21600</v>
      </c>
      <c r="AJ492" s="68" t="s">
        <v>4818</v>
      </c>
      <c r="AK492" s="68" t="s">
        <v>4867</v>
      </c>
      <c r="AL492" s="72" t="s">
        <v>5292</v>
      </c>
      <c r="AM492" s="68" t="s">
        <v>732</v>
      </c>
      <c r="AN492" s="70">
        <v>40018.779270833336</v>
      </c>
      <c r="AO492" s="72" t="s">
        <v>5637</v>
      </c>
      <c r="AP492" s="68" t="b">
        <v>0</v>
      </c>
      <c r="AQ492" s="68" t="b">
        <v>0</v>
      </c>
      <c r="AR492" s="68" t="b">
        <v>1</v>
      </c>
      <c r="AS492" s="68" t="s">
        <v>779</v>
      </c>
      <c r="AT492" s="68">
        <v>335</v>
      </c>
      <c r="AU492" s="72" t="s">
        <v>787</v>
      </c>
      <c r="AV492" s="68" t="b">
        <v>0</v>
      </c>
      <c r="AW492" s="68" t="s">
        <v>876</v>
      </c>
      <c r="AX492" s="72" t="s">
        <v>6663</v>
      </c>
      <c r="AY492" s="68" t="s">
        <v>66</v>
      </c>
    </row>
    <row r="493" spans="1:51" x14ac:dyDescent="0.25">
      <c r="A493" s="66" t="s">
        <v>224</v>
      </c>
      <c r="B493" s="78"/>
      <c r="C493" s="78"/>
      <c r="D493" s="79"/>
      <c r="E493" s="90"/>
      <c r="F493" s="76" t="s">
        <v>854</v>
      </c>
      <c r="G493" s="91"/>
      <c r="H493" s="77"/>
      <c r="I493" s="82"/>
      <c r="J493" s="92"/>
      <c r="K493" s="77" t="s">
        <v>7107</v>
      </c>
      <c r="L493" s="93"/>
      <c r="M493" s="87"/>
      <c r="N493" s="87"/>
      <c r="O493" s="88"/>
      <c r="P493" s="89"/>
      <c r="Q493" s="89"/>
      <c r="R493" s="75"/>
      <c r="S493" s="75"/>
      <c r="T493" s="75"/>
      <c r="U493" s="75"/>
      <c r="V493" s="52"/>
      <c r="W493" s="52"/>
      <c r="X493" s="52"/>
      <c r="Y493" s="52"/>
      <c r="Z493" s="51"/>
      <c r="AA493" s="83"/>
      <c r="AB493" s="83"/>
      <c r="AC493" s="84"/>
      <c r="AD493" s="68" t="s">
        <v>575</v>
      </c>
      <c r="AE493" s="68">
        <v>373</v>
      </c>
      <c r="AF493" s="68">
        <v>362</v>
      </c>
      <c r="AG493" s="68">
        <v>1117</v>
      </c>
      <c r="AH493" s="68">
        <v>782</v>
      </c>
      <c r="AI493" s="68"/>
      <c r="AJ493" s="68" t="s">
        <v>634</v>
      </c>
      <c r="AK493" s="68" t="s">
        <v>679</v>
      </c>
      <c r="AL493" s="68"/>
      <c r="AM493" s="68"/>
      <c r="AN493" s="70">
        <v>41374.676631944443</v>
      </c>
      <c r="AO493" s="72" t="s">
        <v>764</v>
      </c>
      <c r="AP493" s="68" t="b">
        <v>1</v>
      </c>
      <c r="AQ493" s="68" t="b">
        <v>0</v>
      </c>
      <c r="AR493" s="68" t="b">
        <v>0</v>
      </c>
      <c r="AS493" s="68" t="s">
        <v>779</v>
      </c>
      <c r="AT493" s="68">
        <v>2</v>
      </c>
      <c r="AU493" s="72" t="s">
        <v>784</v>
      </c>
      <c r="AV493" s="68" t="b">
        <v>0</v>
      </c>
      <c r="AW493" s="68" t="s">
        <v>876</v>
      </c>
      <c r="AX493" s="72" t="s">
        <v>916</v>
      </c>
      <c r="AY493" s="68" t="s">
        <v>66</v>
      </c>
    </row>
    <row r="494" spans="1:51" x14ac:dyDescent="0.25">
      <c r="A494" s="66" t="s">
        <v>1337</v>
      </c>
      <c r="B494" s="78"/>
      <c r="C494" s="78"/>
      <c r="D494" s="79"/>
      <c r="E494" s="90"/>
      <c r="F494" s="76" t="s">
        <v>6228</v>
      </c>
      <c r="G494" s="91"/>
      <c r="H494" s="77"/>
      <c r="I494" s="82"/>
      <c r="J494" s="92"/>
      <c r="K494" s="77" t="s">
        <v>7108</v>
      </c>
      <c r="L494" s="93"/>
      <c r="M494" s="87"/>
      <c r="N494" s="87"/>
      <c r="O494" s="88"/>
      <c r="P494" s="89"/>
      <c r="Q494" s="89"/>
      <c r="R494" s="75"/>
      <c r="S494" s="75"/>
      <c r="T494" s="75"/>
      <c r="U494" s="75"/>
      <c r="V494" s="52"/>
      <c r="W494" s="52"/>
      <c r="X494" s="52"/>
      <c r="Y494" s="52"/>
      <c r="Z494" s="51"/>
      <c r="AA494" s="83"/>
      <c r="AB494" s="83"/>
      <c r="AC494" s="84"/>
      <c r="AD494" s="68" t="s">
        <v>4440</v>
      </c>
      <c r="AE494" s="68">
        <v>1</v>
      </c>
      <c r="AF494" s="68">
        <v>98</v>
      </c>
      <c r="AG494" s="68">
        <v>9369</v>
      </c>
      <c r="AH494" s="68">
        <v>0</v>
      </c>
      <c r="AI494" s="68">
        <v>-18000</v>
      </c>
      <c r="AJ494" s="68" t="s">
        <v>4538</v>
      </c>
      <c r="AK494" s="68" t="s">
        <v>4888</v>
      </c>
      <c r="AL494" s="72" t="s">
        <v>5106</v>
      </c>
      <c r="AM494" s="68" t="s">
        <v>733</v>
      </c>
      <c r="AN494" s="70">
        <v>39943.957511574074</v>
      </c>
      <c r="AO494" s="68"/>
      <c r="AP494" s="68" t="b">
        <v>0</v>
      </c>
      <c r="AQ494" s="68" t="b">
        <v>0</v>
      </c>
      <c r="AR494" s="68" t="b">
        <v>1</v>
      </c>
      <c r="AS494" s="68" t="s">
        <v>779</v>
      </c>
      <c r="AT494" s="68">
        <v>9</v>
      </c>
      <c r="AU494" s="72" t="s">
        <v>784</v>
      </c>
      <c r="AV494" s="68" t="b">
        <v>0</v>
      </c>
      <c r="AW494" s="68" t="s">
        <v>876</v>
      </c>
      <c r="AX494" s="72" t="s">
        <v>6664</v>
      </c>
      <c r="AY494" s="68" t="s">
        <v>66</v>
      </c>
    </row>
    <row r="495" spans="1:51" x14ac:dyDescent="0.25">
      <c r="A495" s="66" t="s">
        <v>1338</v>
      </c>
      <c r="B495" s="78"/>
      <c r="C495" s="78"/>
      <c r="D495" s="79"/>
      <c r="E495" s="90"/>
      <c r="F495" s="76" t="s">
        <v>6229</v>
      </c>
      <c r="G495" s="91"/>
      <c r="H495" s="77"/>
      <c r="I495" s="82"/>
      <c r="J495" s="92"/>
      <c r="K495" s="77" t="s">
        <v>7109</v>
      </c>
      <c r="L495" s="93"/>
      <c r="M495" s="87"/>
      <c r="N495" s="87"/>
      <c r="O495" s="88"/>
      <c r="P495" s="89"/>
      <c r="Q495" s="89"/>
      <c r="R495" s="75"/>
      <c r="S495" s="75"/>
      <c r="T495" s="75"/>
      <c r="U495" s="75"/>
      <c r="V495" s="52"/>
      <c r="W495" s="52"/>
      <c r="X495" s="52"/>
      <c r="Y495" s="52"/>
      <c r="Z495" s="51"/>
      <c r="AA495" s="83"/>
      <c r="AB495" s="83"/>
      <c r="AC495" s="84"/>
      <c r="AD495" s="68" t="s">
        <v>4441</v>
      </c>
      <c r="AE495" s="68">
        <v>1135</v>
      </c>
      <c r="AF495" s="68">
        <v>867</v>
      </c>
      <c r="AG495" s="68">
        <v>22187</v>
      </c>
      <c r="AH495" s="68">
        <v>15424</v>
      </c>
      <c r="AI495" s="68"/>
      <c r="AJ495" s="68" t="s">
        <v>4819</v>
      </c>
      <c r="AK495" s="68" t="s">
        <v>5045</v>
      </c>
      <c r="AL495" s="68"/>
      <c r="AM495" s="68"/>
      <c r="AN495" s="70">
        <v>42068.961006944446</v>
      </c>
      <c r="AO495" s="72" t="s">
        <v>5638</v>
      </c>
      <c r="AP495" s="68" t="b">
        <v>1</v>
      </c>
      <c r="AQ495" s="68" t="b">
        <v>0</v>
      </c>
      <c r="AR495" s="68" t="b">
        <v>0</v>
      </c>
      <c r="AS495" s="68" t="s">
        <v>779</v>
      </c>
      <c r="AT495" s="68">
        <v>51</v>
      </c>
      <c r="AU495" s="72" t="s">
        <v>784</v>
      </c>
      <c r="AV495" s="68" t="b">
        <v>0</v>
      </c>
      <c r="AW495" s="68" t="s">
        <v>876</v>
      </c>
      <c r="AX495" s="72" t="s">
        <v>6665</v>
      </c>
      <c r="AY495" s="68" t="s">
        <v>66</v>
      </c>
    </row>
    <row r="496" spans="1:51" x14ac:dyDescent="0.25">
      <c r="A496" s="66" t="s">
        <v>1341</v>
      </c>
      <c r="B496" s="78"/>
      <c r="C496" s="78"/>
      <c r="D496" s="79"/>
      <c r="E496" s="90"/>
      <c r="F496" s="76" t="s">
        <v>6230</v>
      </c>
      <c r="G496" s="91"/>
      <c r="H496" s="77"/>
      <c r="I496" s="82"/>
      <c r="J496" s="92"/>
      <c r="K496" s="77" t="s">
        <v>7110</v>
      </c>
      <c r="L496" s="93"/>
      <c r="M496" s="87"/>
      <c r="N496" s="87"/>
      <c r="O496" s="88"/>
      <c r="P496" s="89"/>
      <c r="Q496" s="89"/>
      <c r="R496" s="75"/>
      <c r="S496" s="75"/>
      <c r="T496" s="75"/>
      <c r="U496" s="75"/>
      <c r="V496" s="52"/>
      <c r="W496" s="52"/>
      <c r="X496" s="52"/>
      <c r="Y496" s="52"/>
      <c r="Z496" s="51"/>
      <c r="AA496" s="83"/>
      <c r="AB496" s="83"/>
      <c r="AC496" s="84"/>
      <c r="AD496" s="68" t="s">
        <v>4442</v>
      </c>
      <c r="AE496" s="68">
        <v>4232</v>
      </c>
      <c r="AF496" s="68">
        <v>4107</v>
      </c>
      <c r="AG496" s="68">
        <v>1714</v>
      </c>
      <c r="AH496" s="68">
        <v>8</v>
      </c>
      <c r="AI496" s="68"/>
      <c r="AJ496" s="68" t="s">
        <v>4820</v>
      </c>
      <c r="AK496" s="68"/>
      <c r="AL496" s="68"/>
      <c r="AM496" s="68"/>
      <c r="AN496" s="70">
        <v>42332.580405092594</v>
      </c>
      <c r="AO496" s="72" t="s">
        <v>5639</v>
      </c>
      <c r="AP496" s="68" t="b">
        <v>1</v>
      </c>
      <c r="AQ496" s="68" t="b">
        <v>0</v>
      </c>
      <c r="AR496" s="68" t="b">
        <v>0</v>
      </c>
      <c r="AS496" s="68" t="s">
        <v>779</v>
      </c>
      <c r="AT496" s="68">
        <v>41</v>
      </c>
      <c r="AU496" s="72" t="s">
        <v>784</v>
      </c>
      <c r="AV496" s="68" t="b">
        <v>0</v>
      </c>
      <c r="AW496" s="68" t="s">
        <v>876</v>
      </c>
      <c r="AX496" s="72" t="s">
        <v>6666</v>
      </c>
      <c r="AY496" s="68" t="s">
        <v>66</v>
      </c>
    </row>
    <row r="497" spans="1:51" x14ac:dyDescent="0.25">
      <c r="A497" s="66" t="s">
        <v>1339</v>
      </c>
      <c r="B497" s="78"/>
      <c r="C497" s="78"/>
      <c r="D497" s="79"/>
      <c r="E497" s="90"/>
      <c r="F497" s="76" t="s">
        <v>6231</v>
      </c>
      <c r="G497" s="91"/>
      <c r="H497" s="77"/>
      <c r="I497" s="82"/>
      <c r="J497" s="92"/>
      <c r="K497" s="77" t="s">
        <v>7111</v>
      </c>
      <c r="L497" s="93"/>
      <c r="M497" s="87"/>
      <c r="N497" s="87"/>
      <c r="O497" s="88"/>
      <c r="P497" s="89"/>
      <c r="Q497" s="89"/>
      <c r="R497" s="75"/>
      <c r="S497" s="75"/>
      <c r="T497" s="75"/>
      <c r="U497" s="75"/>
      <c r="V497" s="52"/>
      <c r="W497" s="52"/>
      <c r="X497" s="52"/>
      <c r="Y497" s="52"/>
      <c r="Z497" s="51"/>
      <c r="AA497" s="83"/>
      <c r="AB497" s="83"/>
      <c r="AC497" s="84"/>
      <c r="AD497" s="68" t="s">
        <v>4443</v>
      </c>
      <c r="AE497" s="68">
        <v>1029</v>
      </c>
      <c r="AF497" s="68">
        <v>414</v>
      </c>
      <c r="AG497" s="68">
        <v>3027</v>
      </c>
      <c r="AH497" s="68">
        <v>2261</v>
      </c>
      <c r="AI497" s="68"/>
      <c r="AJ497" s="68" t="s">
        <v>4821</v>
      </c>
      <c r="AK497" s="68" t="s">
        <v>5046</v>
      </c>
      <c r="AL497" s="68"/>
      <c r="AM497" s="68"/>
      <c r="AN497" s="70">
        <v>42227.861817129633</v>
      </c>
      <c r="AO497" s="72" t="s">
        <v>5640</v>
      </c>
      <c r="AP497" s="68" t="b">
        <v>0</v>
      </c>
      <c r="AQ497" s="68" t="b">
        <v>0</v>
      </c>
      <c r="AR497" s="68" t="b">
        <v>0</v>
      </c>
      <c r="AS497" s="68" t="s">
        <v>779</v>
      </c>
      <c r="AT497" s="68">
        <v>12</v>
      </c>
      <c r="AU497" s="72" t="s">
        <v>784</v>
      </c>
      <c r="AV497" s="68" t="b">
        <v>0</v>
      </c>
      <c r="AW497" s="68" t="s">
        <v>876</v>
      </c>
      <c r="AX497" s="72" t="s">
        <v>6667</v>
      </c>
      <c r="AY497" s="68" t="s">
        <v>66</v>
      </c>
    </row>
    <row r="498" spans="1:51" x14ac:dyDescent="0.25">
      <c r="A498" s="66" t="s">
        <v>1340</v>
      </c>
      <c r="B498" s="78"/>
      <c r="C498" s="78"/>
      <c r="D498" s="79"/>
      <c r="E498" s="90"/>
      <c r="F498" s="76" t="s">
        <v>6232</v>
      </c>
      <c r="G498" s="91"/>
      <c r="H498" s="77"/>
      <c r="I498" s="82"/>
      <c r="J498" s="92"/>
      <c r="K498" s="77" t="s">
        <v>7112</v>
      </c>
      <c r="L498" s="93"/>
      <c r="M498" s="87"/>
      <c r="N498" s="87"/>
      <c r="O498" s="88"/>
      <c r="P498" s="89"/>
      <c r="Q498" s="89"/>
      <c r="R498" s="75"/>
      <c r="S498" s="75"/>
      <c r="T498" s="75"/>
      <c r="U498" s="75"/>
      <c r="V498" s="52"/>
      <c r="W498" s="52"/>
      <c r="X498" s="52"/>
      <c r="Y498" s="52"/>
      <c r="Z498" s="51"/>
      <c r="AA498" s="83"/>
      <c r="AB498" s="83"/>
      <c r="AC498" s="84"/>
      <c r="AD498" s="68" t="s">
        <v>4444</v>
      </c>
      <c r="AE498" s="68">
        <v>124</v>
      </c>
      <c r="AF498" s="68">
        <v>110</v>
      </c>
      <c r="AG498" s="68">
        <v>2084</v>
      </c>
      <c r="AH498" s="68">
        <v>1857</v>
      </c>
      <c r="AI498" s="68"/>
      <c r="AJ498" s="68" t="s">
        <v>4822</v>
      </c>
      <c r="AK498" s="68" t="s">
        <v>5047</v>
      </c>
      <c r="AL498" s="68"/>
      <c r="AM498" s="68"/>
      <c r="AN498" s="70">
        <v>42313.825671296298</v>
      </c>
      <c r="AO498" s="68"/>
      <c r="AP498" s="68" t="b">
        <v>1</v>
      </c>
      <c r="AQ498" s="68" t="b">
        <v>0</v>
      </c>
      <c r="AR498" s="68" t="b">
        <v>0</v>
      </c>
      <c r="AS498" s="68" t="s">
        <v>779</v>
      </c>
      <c r="AT498" s="68">
        <v>10</v>
      </c>
      <c r="AU498" s="72" t="s">
        <v>784</v>
      </c>
      <c r="AV498" s="68" t="b">
        <v>0</v>
      </c>
      <c r="AW498" s="68" t="s">
        <v>876</v>
      </c>
      <c r="AX498" s="72" t="s">
        <v>6668</v>
      </c>
      <c r="AY498" s="68" t="s">
        <v>66</v>
      </c>
    </row>
    <row r="499" spans="1:51" x14ac:dyDescent="0.25">
      <c r="A499" s="66" t="s">
        <v>244</v>
      </c>
      <c r="B499" s="78"/>
      <c r="C499" s="78"/>
      <c r="D499" s="79"/>
      <c r="E499" s="90"/>
      <c r="F499" s="76" t="s">
        <v>875</v>
      </c>
      <c r="G499" s="91"/>
      <c r="H499" s="77"/>
      <c r="I499" s="82"/>
      <c r="J499" s="92"/>
      <c r="K499" s="77" t="s">
        <v>990</v>
      </c>
      <c r="L499" s="93"/>
      <c r="M499" s="87"/>
      <c r="N499" s="87"/>
      <c r="O499" s="88"/>
      <c r="P499" s="89"/>
      <c r="Q499" s="89"/>
      <c r="R499" s="75"/>
      <c r="S499" s="75"/>
      <c r="T499" s="75"/>
      <c r="U499" s="75"/>
      <c r="V499" s="52"/>
      <c r="W499" s="52"/>
      <c r="X499" s="52"/>
      <c r="Y499" s="52"/>
      <c r="Z499" s="51"/>
      <c r="AA499" s="83"/>
      <c r="AB499" s="83"/>
      <c r="AC499" s="84"/>
      <c r="AD499" s="68" t="s">
        <v>596</v>
      </c>
      <c r="AE499" s="68">
        <v>8308</v>
      </c>
      <c r="AF499" s="68">
        <v>10115</v>
      </c>
      <c r="AG499" s="68">
        <v>15948</v>
      </c>
      <c r="AH499" s="68">
        <v>0</v>
      </c>
      <c r="AI499" s="68">
        <v>-18000</v>
      </c>
      <c r="AJ499" s="68" t="s">
        <v>652</v>
      </c>
      <c r="AK499" s="68" t="s">
        <v>692</v>
      </c>
      <c r="AL499" s="72" t="s">
        <v>730</v>
      </c>
      <c r="AM499" s="68" t="s">
        <v>733</v>
      </c>
      <c r="AN499" s="70">
        <v>40096.899328703701</v>
      </c>
      <c r="AO499" s="72" t="s">
        <v>778</v>
      </c>
      <c r="AP499" s="68" t="b">
        <v>0</v>
      </c>
      <c r="AQ499" s="68" t="b">
        <v>0</v>
      </c>
      <c r="AR499" s="68" t="b">
        <v>0</v>
      </c>
      <c r="AS499" s="68" t="s">
        <v>779</v>
      </c>
      <c r="AT499" s="68">
        <v>152</v>
      </c>
      <c r="AU499" s="72" t="s">
        <v>814</v>
      </c>
      <c r="AV499" s="68" t="b">
        <v>0</v>
      </c>
      <c r="AW499" s="68" t="s">
        <v>876</v>
      </c>
      <c r="AX499" s="72" t="s">
        <v>937</v>
      </c>
      <c r="AY499" s="68" t="s">
        <v>66</v>
      </c>
    </row>
  </sheetData>
  <dataConsolidate/>
  <dataValidations count="20">
    <dataValidation allowBlank="1" showInputMessage="1" errorTitle="Invalid Vertex Visibility" error="You have entered an unrecognized vertex visibility.  Try selecting from the drop-down list instead." promptTitle="Vertex ID" prompt="This is a unique ID that gets filled in automatically.  Do not edit this column." sqref="AA3:AA499"/>
    <dataValidation allowBlank="1" errorTitle="Invalid Vertex Visibility" error="You have entered an unrecognized vertex visibility.  Try selecting from the drop-down list instead." sqref="AZ3"/>
    <dataValidation allowBlank="1" showErrorMessage="1" sqref="AZ2"/>
    <dataValidation type="list" allowBlank="1" showInputMessage="1" showErrorMessage="1" errorTitle="Invalid Vertex Locked" error="You have entered an invalid vertex &quot;locked.&quot;  Try selecting from the drop-down list instead." promptTitle="Vertex Locked?" prompt="Set to Yes to lock the vertex at its current location." sqref="O3:O499">
      <formula1>ValidBooleansDefaultFalse</formula1>
    </dataValidation>
    <dataValidation allowBlank="1" showInputMessage="1" errorTitle="Invalid Vertex Location" error="The optional vertex location's X and Y values must be whole numbers between 0 and 9999." promptTitle="Vertex Location" prompt="Enter an optional vertex location.  X and Y values should be between 0 and 9,999.  If you enter X and Y values, you should set NodeXL, Graph, Layout to &quot;None&quot; to prevent NodeXL from overwriting your values when you show the graph." sqref="M3:N499"/>
    <dataValidation allowBlank="1" showInputMessage="1" showErrorMessage="1" errorTitle="Invalid Vertex Visibility" error="You have entered an unrecognized vertex visibility.  Try selecting from the drop-down list instead." promptTitle="Vertex Layout Order" prompt="Enter an optional number to control the order in which the vertices are laid out and stacked in the graph." sqref="L3:L499"/>
    <dataValidation allowBlank="1" showInputMessage="1" errorTitle="Invalid Vertex Location" error="The optional vertex location's X and Y values must be whole numbers between 0 and 9999." promptTitle="Vertex Polar R" prompt="Enter an optional vertex polar radial coordinate.  This is used only when a Layout Type of Polar or Polar Absolute is selected in the graph pane.  Hover the mouse over the column header for more details." sqref="P3:P499"/>
    <dataValidation allowBlank="1" showInputMessage="1" errorTitle="Invalid Vertex Location" error="The optional vertex location's X and Y values must be whole numbers between 0 and 9999." promptTitle="Vertex Polar Angle" prompt="Enter an optional vertex polar angle coordinate, in degrees.  This is used only when a Layout Type of Polar or Polar Absolute is selected in the graph pane." sqref="Q3:Q499"/>
    <dataValidation allowBlank="1" showInputMessage="1" errorTitle="Invalid Vertex Image Key" promptTitle="Vertex Tooltip" prompt="Enter optional text that will pop up when the mouse is hovered over the vertex." sqref="K3:K499"/>
    <dataValidation allowBlank="1" errorTitle="Invalid Vertex Visibility" error="You have entered an unrecognized vertex visibility.  Try selecting from the drop-down list instead." promptTitle="Vertex ID" prompt="This is a unique ID that gets filled in automatically.  Do not edit this column." sqref="AB3:AB499"/>
    <dataValidation type="list" allowBlank="1" showInputMessage="1" showErrorMessage="1" errorTitle="Invalid Vertex Visibility" error="You have entered an invalid vertex visibility.  Try selecting from the drop-down list instead." promptTitle="Vertex Visibility" prompt="Select an optional vertex visibility.  Vertices are &quot;Show if in an Edge&quot; by default." sqref="G3:G499">
      <formula1>ValidVertexVisibilities</formula1>
    </dataValidation>
    <dataValidation allowBlank="1" showInputMessage="1" errorTitle="Invalid Vertex Image Key" promptTitle="Vertex Label" prompt="To show a vertex as a box containing text, set the Shape to Label and enter a label.  To annotate another shape with text, set the Shape to something else and enter a label." sqref="H3:H499"/>
    <dataValidation allowBlank="1" showInputMessage="1" promptTitle="Vertex Label Fill Color" prompt="To select an optional fill color for the Label shape, right-click and select Select Color on the right-click menu." sqref="I3:I499"/>
    <dataValidation allowBlank="1" showInputMessage="1" errorTitle="Invalid Vertex Image Key" promptTitle="Vertex Image File" prompt="Enter the path to an image file.  Hover over the column header for examples." sqref="F3:F499"/>
    <dataValidation allowBlank="1" showInputMessage="1" promptTitle="Vertex Color" prompt="To select an optional vertex color, right-click and select Select Color on the right-click menu." sqref="B3:B499"/>
    <dataValidation allowBlank="1" showInputMessage="1" errorTitle="Invalid Vertex Opacity" error="The optional vertex opacity must be a whole number between 0 and 10." promptTitle="Vertex Opacity" prompt="Enter an optional vertex opacity between 0 (transparent) and 100 (opaque)." sqref="E3:E499"/>
    <dataValidation type="list" allowBlank="1" showInputMessage="1" showErrorMessage="1" errorTitle="Invalid Vertex Shape" error="You have entered an invalid vertex shape.  Try selecting from the drop-down list instead." promptTitle="Vertex Shape" prompt="Select an optional vertex shape." sqref="C3:C499">
      <formula1>ValidVertexShapes</formula1>
    </dataValidation>
    <dataValidation allowBlank="1" showInputMessage="1" errorTitle="Invalid Vertex Size" error="The optional vertex size must be a decimal number.  Any size is acceptable, although 1 is used if the size is less than 1, and 10 is used if the size is greater than 10." promptTitle="Vertex Size" prompt="Enter an optional vertex size between 1 and 1,000." sqref="D3:D499"/>
    <dataValidation type="list" allowBlank="1" showInputMessage="1" showErrorMessage="1" errorTitle="Invalid Vertex Label Position" error="You have entered an invalid vertex label position.  Try selecting from the drop-down list instead." promptTitle="Vertex Label Position" prompt="Select an optional vertex label position." sqref="J3:J499">
      <formula1>ValidVertexLabelPositions</formula1>
    </dataValidation>
    <dataValidation allowBlank="1" showInputMessage="1" showErrorMessage="1" promptTitle="Vertex Name" prompt="Enter the name of the vertex." sqref="A3:A499"/>
  </dataValidations>
  <hyperlinks>
    <hyperlink ref="AL3" r:id="rId1"/>
    <hyperlink ref="AL5" r:id="rId2"/>
    <hyperlink ref="AL6" r:id="rId3"/>
    <hyperlink ref="AL7" r:id="rId4"/>
    <hyperlink ref="AL8" r:id="rId5"/>
    <hyperlink ref="AL9" r:id="rId6"/>
    <hyperlink ref="AL10" r:id="rId7"/>
    <hyperlink ref="AL11" r:id="rId8"/>
    <hyperlink ref="AL12" r:id="rId9"/>
    <hyperlink ref="AL14" r:id="rId10"/>
    <hyperlink ref="AL15" r:id="rId11"/>
    <hyperlink ref="AL16" r:id="rId12"/>
    <hyperlink ref="AL17" r:id="rId13"/>
    <hyperlink ref="AL19" r:id="rId14"/>
    <hyperlink ref="AL22" r:id="rId15"/>
    <hyperlink ref="AL23" r:id="rId16"/>
    <hyperlink ref="AL26" r:id="rId17"/>
    <hyperlink ref="AL27" r:id="rId18"/>
    <hyperlink ref="AL29" r:id="rId19"/>
    <hyperlink ref="AL31" r:id="rId20"/>
    <hyperlink ref="AL32" r:id="rId21"/>
    <hyperlink ref="AL33" r:id="rId22"/>
    <hyperlink ref="AL35" r:id="rId23"/>
    <hyperlink ref="AL38" r:id="rId24"/>
    <hyperlink ref="AL47" r:id="rId25"/>
    <hyperlink ref="AL48" r:id="rId26"/>
    <hyperlink ref="AL49" r:id="rId27"/>
    <hyperlink ref="AL50" r:id="rId28"/>
    <hyperlink ref="AL51" r:id="rId29"/>
    <hyperlink ref="AL52" r:id="rId30"/>
    <hyperlink ref="AL55" r:id="rId31"/>
    <hyperlink ref="AL60" r:id="rId32"/>
    <hyperlink ref="AL61" r:id="rId33"/>
    <hyperlink ref="AL62" r:id="rId34"/>
    <hyperlink ref="AL63" r:id="rId35"/>
    <hyperlink ref="AL64" r:id="rId36"/>
    <hyperlink ref="AL65" r:id="rId37"/>
    <hyperlink ref="AL66" r:id="rId38"/>
    <hyperlink ref="AL67" r:id="rId39"/>
    <hyperlink ref="AL68" r:id="rId40"/>
    <hyperlink ref="AL72" r:id="rId41"/>
    <hyperlink ref="AL73" r:id="rId42"/>
    <hyperlink ref="AL75" r:id="rId43"/>
    <hyperlink ref="AL78" r:id="rId44"/>
    <hyperlink ref="AL79" r:id="rId45"/>
    <hyperlink ref="AL80" r:id="rId46"/>
    <hyperlink ref="AL85" r:id="rId47"/>
    <hyperlink ref="AL89" r:id="rId48"/>
    <hyperlink ref="AL90" r:id="rId49"/>
    <hyperlink ref="AL92" r:id="rId50"/>
    <hyperlink ref="AL95" r:id="rId51"/>
    <hyperlink ref="AL96" r:id="rId52"/>
    <hyperlink ref="AL99" r:id="rId53"/>
    <hyperlink ref="AL103" r:id="rId54"/>
    <hyperlink ref="AL104" r:id="rId55"/>
    <hyperlink ref="AL105" r:id="rId56"/>
    <hyperlink ref="AL106" r:id="rId57"/>
    <hyperlink ref="AL108" r:id="rId58"/>
    <hyperlink ref="AL109" r:id="rId59"/>
    <hyperlink ref="AL111" r:id="rId60"/>
    <hyperlink ref="AL112" r:id="rId61"/>
    <hyperlink ref="AL118" r:id="rId62"/>
    <hyperlink ref="AL119" r:id="rId63"/>
    <hyperlink ref="AL121" r:id="rId64"/>
    <hyperlink ref="AL122" r:id="rId65"/>
    <hyperlink ref="AL123" r:id="rId66"/>
    <hyperlink ref="AL124" r:id="rId67"/>
    <hyperlink ref="AL128" r:id="rId68"/>
    <hyperlink ref="AL131" r:id="rId69"/>
    <hyperlink ref="AL132" r:id="rId70"/>
    <hyperlink ref="AL133" r:id="rId71"/>
    <hyperlink ref="AL134" r:id="rId72"/>
    <hyperlink ref="AL135" r:id="rId73"/>
    <hyperlink ref="AL137" r:id="rId74"/>
    <hyperlink ref="AL139" r:id="rId75"/>
    <hyperlink ref="AL142" r:id="rId76"/>
    <hyperlink ref="AL144" r:id="rId77"/>
    <hyperlink ref="AL145" r:id="rId78"/>
    <hyperlink ref="AL146" r:id="rId79"/>
    <hyperlink ref="AL148" r:id="rId80"/>
    <hyperlink ref="AL152" r:id="rId81"/>
    <hyperlink ref="AL156" r:id="rId82"/>
    <hyperlink ref="AL157" r:id="rId83"/>
    <hyperlink ref="AL159" r:id="rId84"/>
    <hyperlink ref="AL160" r:id="rId85"/>
    <hyperlink ref="AL163" r:id="rId86"/>
    <hyperlink ref="AL164" r:id="rId87"/>
    <hyperlink ref="AL165" r:id="rId88"/>
    <hyperlink ref="AL166" r:id="rId89"/>
    <hyperlink ref="AL167" r:id="rId90"/>
    <hyperlink ref="AL168" r:id="rId91"/>
    <hyperlink ref="AL170" r:id="rId92"/>
    <hyperlink ref="AL171" r:id="rId93"/>
    <hyperlink ref="AL172" r:id="rId94"/>
    <hyperlink ref="AL173" r:id="rId95"/>
    <hyperlink ref="AL175" r:id="rId96"/>
    <hyperlink ref="AL179" r:id="rId97"/>
    <hyperlink ref="AL180" r:id="rId98"/>
    <hyperlink ref="AL183" r:id="rId99"/>
    <hyperlink ref="AL184" r:id="rId100"/>
    <hyperlink ref="AL185" r:id="rId101"/>
    <hyperlink ref="AL186" r:id="rId102"/>
    <hyperlink ref="AL187" r:id="rId103"/>
    <hyperlink ref="AL188" r:id="rId104"/>
    <hyperlink ref="AL189" r:id="rId105"/>
    <hyperlink ref="AL190" r:id="rId106"/>
    <hyperlink ref="AL191" r:id="rId107"/>
    <hyperlink ref="AL204" r:id="rId108"/>
    <hyperlink ref="AL205" r:id="rId109"/>
    <hyperlink ref="AL207" r:id="rId110"/>
    <hyperlink ref="AL212" r:id="rId111"/>
    <hyperlink ref="AL214" r:id="rId112"/>
    <hyperlink ref="AL217" r:id="rId113"/>
    <hyperlink ref="AL223" r:id="rId114"/>
    <hyperlink ref="AL224" r:id="rId115"/>
    <hyperlink ref="AL225" r:id="rId116"/>
    <hyperlink ref="AL226" r:id="rId117"/>
    <hyperlink ref="AL227" r:id="rId118"/>
    <hyperlink ref="AL228" r:id="rId119"/>
    <hyperlink ref="AL229" r:id="rId120"/>
    <hyperlink ref="AL230" r:id="rId121"/>
    <hyperlink ref="AL232" r:id="rId122"/>
    <hyperlink ref="AL233" r:id="rId123"/>
    <hyperlink ref="AL234" r:id="rId124"/>
    <hyperlink ref="AL236" r:id="rId125"/>
    <hyperlink ref="AL238" r:id="rId126"/>
    <hyperlink ref="AL240" r:id="rId127"/>
    <hyperlink ref="AL241" r:id="rId128"/>
    <hyperlink ref="AL242" r:id="rId129"/>
    <hyperlink ref="AL243" r:id="rId130"/>
    <hyperlink ref="AL244" r:id="rId131"/>
    <hyperlink ref="AL245" r:id="rId132"/>
    <hyperlink ref="AL248" r:id="rId133"/>
    <hyperlink ref="AL249" r:id="rId134"/>
    <hyperlink ref="AL250" r:id="rId135"/>
    <hyperlink ref="AL251" r:id="rId136"/>
    <hyperlink ref="AL252" r:id="rId137"/>
    <hyperlink ref="AL254" r:id="rId138"/>
    <hyperlink ref="AL256" r:id="rId139"/>
    <hyperlink ref="AL258" r:id="rId140"/>
    <hyperlink ref="AL259" r:id="rId141"/>
    <hyperlink ref="AL264" r:id="rId142"/>
    <hyperlink ref="AL265" r:id="rId143"/>
    <hyperlink ref="AL266" r:id="rId144"/>
    <hyperlink ref="AL267" r:id="rId145"/>
    <hyperlink ref="AL268" r:id="rId146"/>
    <hyperlink ref="AL269" r:id="rId147"/>
    <hyperlink ref="AL270" r:id="rId148"/>
    <hyperlink ref="AL271" r:id="rId149"/>
    <hyperlink ref="AL273" r:id="rId150"/>
    <hyperlink ref="AL275" r:id="rId151"/>
    <hyperlink ref="AL276" r:id="rId152"/>
    <hyperlink ref="AL277" r:id="rId153"/>
    <hyperlink ref="AL278" r:id="rId154"/>
    <hyperlink ref="AL279" r:id="rId155"/>
    <hyperlink ref="AL281" r:id="rId156"/>
    <hyperlink ref="AL283" r:id="rId157"/>
    <hyperlink ref="AL284" r:id="rId158"/>
    <hyperlink ref="AL285" r:id="rId159"/>
    <hyperlink ref="AL286" r:id="rId160"/>
    <hyperlink ref="AL287" r:id="rId161"/>
    <hyperlink ref="AL289" r:id="rId162"/>
    <hyperlink ref="AL293" r:id="rId163"/>
    <hyperlink ref="AL294" r:id="rId164"/>
    <hyperlink ref="AL295" r:id="rId165"/>
    <hyperlink ref="AL296" r:id="rId166"/>
    <hyperlink ref="AL301" r:id="rId167"/>
    <hyperlink ref="AL302" r:id="rId168"/>
    <hyperlink ref="AL305" r:id="rId169"/>
    <hyperlink ref="AL306" r:id="rId170"/>
    <hyperlink ref="AL307" r:id="rId171"/>
    <hyperlink ref="AL308" r:id="rId172"/>
    <hyperlink ref="AL309" r:id="rId173"/>
    <hyperlink ref="AL311" r:id="rId174"/>
    <hyperlink ref="AL313" r:id="rId175"/>
    <hyperlink ref="AL314" r:id="rId176"/>
    <hyperlink ref="AL315" r:id="rId177"/>
    <hyperlink ref="AL316" r:id="rId178"/>
    <hyperlink ref="AL318" r:id="rId179"/>
    <hyperlink ref="AL319" r:id="rId180"/>
    <hyperlink ref="AL320" r:id="rId181"/>
    <hyperlink ref="AL322" r:id="rId182"/>
    <hyperlink ref="AL324" r:id="rId183"/>
    <hyperlink ref="AL328" r:id="rId184"/>
    <hyperlink ref="AL330" r:id="rId185"/>
    <hyperlink ref="AL331" r:id="rId186"/>
    <hyperlink ref="AL332" r:id="rId187"/>
    <hyperlink ref="AL333" r:id="rId188"/>
    <hyperlink ref="AL337" r:id="rId189"/>
    <hyperlink ref="AL341" r:id="rId190"/>
    <hyperlink ref="AL342" r:id="rId191"/>
    <hyperlink ref="AL343" r:id="rId192"/>
    <hyperlink ref="AL347" r:id="rId193"/>
    <hyperlink ref="AL348" r:id="rId194"/>
    <hyperlink ref="AL350" r:id="rId195"/>
    <hyperlink ref="AL351" r:id="rId196"/>
    <hyperlink ref="AL354" r:id="rId197"/>
    <hyperlink ref="AL355" r:id="rId198"/>
    <hyperlink ref="AL356" r:id="rId199"/>
    <hyperlink ref="AL357" r:id="rId200"/>
    <hyperlink ref="AL358" r:id="rId201"/>
    <hyperlink ref="AL360" r:id="rId202"/>
    <hyperlink ref="AL364" r:id="rId203"/>
    <hyperlink ref="AL365" r:id="rId204"/>
    <hyperlink ref="AL366" r:id="rId205"/>
    <hyperlink ref="AL368" r:id="rId206"/>
    <hyperlink ref="AL369" r:id="rId207"/>
    <hyperlink ref="AL370" r:id="rId208"/>
    <hyperlink ref="AL371" r:id="rId209"/>
    <hyperlink ref="AL372" r:id="rId210"/>
    <hyperlink ref="AL373" r:id="rId211"/>
    <hyperlink ref="AL374" r:id="rId212"/>
    <hyperlink ref="AL376" r:id="rId213"/>
    <hyperlink ref="AL380" r:id="rId214"/>
    <hyperlink ref="AL383" r:id="rId215"/>
    <hyperlink ref="AL384" r:id="rId216"/>
    <hyperlink ref="AL385" r:id="rId217"/>
    <hyperlink ref="AL388" r:id="rId218"/>
    <hyperlink ref="AL389" r:id="rId219"/>
    <hyperlink ref="AL390" r:id="rId220"/>
    <hyperlink ref="AL392" r:id="rId221"/>
    <hyperlink ref="AL393" r:id="rId222"/>
    <hyperlink ref="AL394" r:id="rId223"/>
    <hyperlink ref="AL399" r:id="rId224"/>
    <hyperlink ref="AL400" r:id="rId225"/>
    <hyperlink ref="AL402" r:id="rId226"/>
    <hyperlink ref="AL403" r:id="rId227"/>
    <hyperlink ref="AL404" r:id="rId228"/>
    <hyperlink ref="AL405" r:id="rId229"/>
    <hyperlink ref="AL406" r:id="rId230"/>
    <hyperlink ref="AL408" r:id="rId231"/>
    <hyperlink ref="AL409" r:id="rId232"/>
    <hyperlink ref="AL410" r:id="rId233"/>
    <hyperlink ref="AL411" r:id="rId234"/>
    <hyperlink ref="AL412" r:id="rId235"/>
    <hyperlink ref="AL416" r:id="rId236"/>
    <hyperlink ref="AL417" r:id="rId237"/>
    <hyperlink ref="AL418" r:id="rId238"/>
    <hyperlink ref="AL419" r:id="rId239"/>
    <hyperlink ref="AL421" r:id="rId240"/>
    <hyperlink ref="AL422" r:id="rId241"/>
    <hyperlink ref="AL423" r:id="rId242"/>
    <hyperlink ref="AL424" r:id="rId243"/>
    <hyperlink ref="AL426" r:id="rId244"/>
    <hyperlink ref="AL429" r:id="rId245"/>
    <hyperlink ref="AL431" r:id="rId246"/>
    <hyperlink ref="AL432" r:id="rId247"/>
    <hyperlink ref="AL433" r:id="rId248"/>
    <hyperlink ref="AL437" r:id="rId249"/>
    <hyperlink ref="AL438" r:id="rId250"/>
    <hyperlink ref="AL439" r:id="rId251"/>
    <hyperlink ref="AL443" r:id="rId252"/>
    <hyperlink ref="AL444" r:id="rId253"/>
    <hyperlink ref="AL445" r:id="rId254"/>
    <hyperlink ref="AL447" r:id="rId255"/>
    <hyperlink ref="AL448" r:id="rId256"/>
    <hyperlink ref="AL449" r:id="rId257"/>
    <hyperlink ref="AL450" r:id="rId258"/>
    <hyperlink ref="AL451" r:id="rId259"/>
    <hyperlink ref="AL455" r:id="rId260"/>
    <hyperlink ref="AL458" r:id="rId261"/>
    <hyperlink ref="AL459" r:id="rId262"/>
    <hyperlink ref="AL460" r:id="rId263"/>
    <hyperlink ref="AL461" r:id="rId264"/>
    <hyperlink ref="AL462" r:id="rId265"/>
    <hyperlink ref="AL463" r:id="rId266"/>
    <hyperlink ref="AL464" r:id="rId267"/>
    <hyperlink ref="AL466" r:id="rId268"/>
    <hyperlink ref="AL467" r:id="rId269"/>
    <hyperlink ref="AL468" r:id="rId270"/>
    <hyperlink ref="AL469" r:id="rId271"/>
    <hyperlink ref="AL471" r:id="rId272"/>
    <hyperlink ref="AL474" r:id="rId273"/>
    <hyperlink ref="AL477" r:id="rId274"/>
    <hyperlink ref="AL479" r:id="rId275"/>
    <hyperlink ref="AL480" r:id="rId276"/>
    <hyperlink ref="AL481" r:id="rId277"/>
    <hyperlink ref="AL483" r:id="rId278"/>
    <hyperlink ref="AL484" r:id="rId279"/>
    <hyperlink ref="AL486" r:id="rId280"/>
    <hyperlink ref="AL488" r:id="rId281"/>
    <hyperlink ref="AL489" r:id="rId282"/>
    <hyperlink ref="AL490" r:id="rId283"/>
    <hyperlink ref="AL491" r:id="rId284"/>
    <hyperlink ref="AL492" r:id="rId285"/>
    <hyperlink ref="AL494" r:id="rId286"/>
    <hyperlink ref="AL499" r:id="rId287"/>
    <hyperlink ref="AO3" r:id="rId288"/>
    <hyperlink ref="AO5" r:id="rId289"/>
    <hyperlink ref="AO6" r:id="rId290"/>
    <hyperlink ref="AO7" r:id="rId291"/>
    <hyperlink ref="AO8" r:id="rId292"/>
    <hyperlink ref="AO9" r:id="rId293"/>
    <hyperlink ref="AO10" r:id="rId294"/>
    <hyperlink ref="AO11" r:id="rId295"/>
    <hyperlink ref="AO12" r:id="rId296"/>
    <hyperlink ref="AO13" r:id="rId297"/>
    <hyperlink ref="AO14" r:id="rId298"/>
    <hyperlink ref="AO15" r:id="rId299"/>
    <hyperlink ref="AO16" r:id="rId300"/>
    <hyperlink ref="AO17" r:id="rId301"/>
    <hyperlink ref="AO21" r:id="rId302"/>
    <hyperlink ref="AO22" r:id="rId303"/>
    <hyperlink ref="AO23" r:id="rId304"/>
    <hyperlink ref="AO24" r:id="rId305"/>
    <hyperlink ref="AO26" r:id="rId306"/>
    <hyperlink ref="AO27" r:id="rId307"/>
    <hyperlink ref="AO29" r:id="rId308"/>
    <hyperlink ref="AO31" r:id="rId309"/>
    <hyperlink ref="AO32" r:id="rId310"/>
    <hyperlink ref="AO33" r:id="rId311"/>
    <hyperlink ref="AO34" r:id="rId312"/>
    <hyperlink ref="AO35" r:id="rId313"/>
    <hyperlink ref="AO36" r:id="rId314"/>
    <hyperlink ref="AO37" r:id="rId315"/>
    <hyperlink ref="AO38" r:id="rId316"/>
    <hyperlink ref="AO39" r:id="rId317"/>
    <hyperlink ref="AO42" r:id="rId318"/>
    <hyperlink ref="AO43" r:id="rId319"/>
    <hyperlink ref="AO44" r:id="rId320"/>
    <hyperlink ref="AO46" r:id="rId321"/>
    <hyperlink ref="AO47" r:id="rId322"/>
    <hyperlink ref="AO48" r:id="rId323"/>
    <hyperlink ref="AO49" r:id="rId324"/>
    <hyperlink ref="AO51" r:id="rId325"/>
    <hyperlink ref="AO52" r:id="rId326"/>
    <hyperlink ref="AO54" r:id="rId327"/>
    <hyperlink ref="AO55" r:id="rId328"/>
    <hyperlink ref="AO58" r:id="rId329"/>
    <hyperlink ref="AO59" r:id="rId330"/>
    <hyperlink ref="AO60" r:id="rId331"/>
    <hyperlink ref="AO61" r:id="rId332"/>
    <hyperlink ref="AO62" r:id="rId333"/>
    <hyperlink ref="AO63" r:id="rId334"/>
    <hyperlink ref="AO64" r:id="rId335"/>
    <hyperlink ref="AO65" r:id="rId336"/>
    <hyperlink ref="AO66" r:id="rId337"/>
    <hyperlink ref="AO67" r:id="rId338"/>
    <hyperlink ref="AO68" r:id="rId339"/>
    <hyperlink ref="AO69" r:id="rId340"/>
    <hyperlink ref="AO70" r:id="rId341"/>
    <hyperlink ref="AO73" r:id="rId342"/>
    <hyperlink ref="AO74" r:id="rId343"/>
    <hyperlink ref="AO75" r:id="rId344"/>
    <hyperlink ref="AO76" r:id="rId345"/>
    <hyperlink ref="AO77" r:id="rId346"/>
    <hyperlink ref="AO78" r:id="rId347"/>
    <hyperlink ref="AO79" r:id="rId348"/>
    <hyperlink ref="AO80" r:id="rId349"/>
    <hyperlink ref="AO81" r:id="rId350"/>
    <hyperlink ref="AO82" r:id="rId351"/>
    <hyperlink ref="AO83" r:id="rId352"/>
    <hyperlink ref="AO84" r:id="rId353"/>
    <hyperlink ref="AO85" r:id="rId354"/>
    <hyperlink ref="AO86" r:id="rId355"/>
    <hyperlink ref="AO88" r:id="rId356"/>
    <hyperlink ref="AO89" r:id="rId357"/>
    <hyperlink ref="AO90" r:id="rId358"/>
    <hyperlink ref="AO92" r:id="rId359"/>
    <hyperlink ref="AO93" r:id="rId360"/>
    <hyperlink ref="AO95" r:id="rId361"/>
    <hyperlink ref="AO96" r:id="rId362"/>
    <hyperlink ref="AO97" r:id="rId363"/>
    <hyperlink ref="AO98" r:id="rId364"/>
    <hyperlink ref="AO99" r:id="rId365"/>
    <hyperlink ref="AO102" r:id="rId366"/>
    <hyperlink ref="AO104" r:id="rId367"/>
    <hyperlink ref="AO105" r:id="rId368"/>
    <hyperlink ref="AO107" r:id="rId369"/>
    <hyperlink ref="AO108" r:id="rId370"/>
    <hyperlink ref="AO109" r:id="rId371"/>
    <hyperlink ref="AO110" r:id="rId372"/>
    <hyperlink ref="AO112" r:id="rId373"/>
    <hyperlink ref="AO113" r:id="rId374"/>
    <hyperlink ref="AO114" r:id="rId375"/>
    <hyperlink ref="AO116" r:id="rId376"/>
    <hyperlink ref="AO117" r:id="rId377"/>
    <hyperlink ref="AO118" r:id="rId378"/>
    <hyperlink ref="AO121" r:id="rId379"/>
    <hyperlink ref="AO122" r:id="rId380"/>
    <hyperlink ref="AO123" r:id="rId381"/>
    <hyperlink ref="AO124" r:id="rId382"/>
    <hyperlink ref="AO125" r:id="rId383"/>
    <hyperlink ref="AO128" r:id="rId384"/>
    <hyperlink ref="AO130" r:id="rId385"/>
    <hyperlink ref="AO131" r:id="rId386"/>
    <hyperlink ref="AO136" r:id="rId387"/>
    <hyperlink ref="AO137" r:id="rId388"/>
    <hyperlink ref="AO138" r:id="rId389"/>
    <hyperlink ref="AO139" r:id="rId390"/>
    <hyperlink ref="AO140" r:id="rId391"/>
    <hyperlink ref="AO143" r:id="rId392"/>
    <hyperlink ref="AO144" r:id="rId393"/>
    <hyperlink ref="AO145" r:id="rId394"/>
    <hyperlink ref="AO146" r:id="rId395"/>
    <hyperlink ref="AO147" r:id="rId396"/>
    <hyperlink ref="AO148" r:id="rId397"/>
    <hyperlink ref="AO149" r:id="rId398"/>
    <hyperlink ref="AO150" r:id="rId399"/>
    <hyperlink ref="AO151" r:id="rId400"/>
    <hyperlink ref="AO152" r:id="rId401"/>
    <hyperlink ref="AO153" r:id="rId402"/>
    <hyperlink ref="AO154" r:id="rId403"/>
    <hyperlink ref="AO159" r:id="rId404"/>
    <hyperlink ref="AO160" r:id="rId405"/>
    <hyperlink ref="AO161" r:id="rId406"/>
    <hyperlink ref="AO163" r:id="rId407"/>
    <hyperlink ref="AO164" r:id="rId408"/>
    <hyperlink ref="AO165" r:id="rId409"/>
    <hyperlink ref="AO166" r:id="rId410"/>
    <hyperlink ref="AO167" r:id="rId411"/>
    <hyperlink ref="AO169" r:id="rId412"/>
    <hyperlink ref="AO170" r:id="rId413"/>
    <hyperlink ref="AO173" r:id="rId414"/>
    <hyperlink ref="AO175" r:id="rId415"/>
    <hyperlink ref="AO177" r:id="rId416"/>
    <hyperlink ref="AO178" r:id="rId417"/>
    <hyperlink ref="AO179" r:id="rId418"/>
    <hyperlink ref="AO180" r:id="rId419"/>
    <hyperlink ref="AO181" r:id="rId420"/>
    <hyperlink ref="AO182" r:id="rId421"/>
    <hyperlink ref="AO184" r:id="rId422"/>
    <hyperlink ref="AO185" r:id="rId423"/>
    <hyperlink ref="AO186" r:id="rId424"/>
    <hyperlink ref="AO187" r:id="rId425"/>
    <hyperlink ref="AO188" r:id="rId426"/>
    <hyperlink ref="AO189" r:id="rId427"/>
    <hyperlink ref="AO190" r:id="rId428"/>
    <hyperlink ref="AO191" r:id="rId429"/>
    <hyperlink ref="AO194" r:id="rId430"/>
    <hyperlink ref="AO195" r:id="rId431"/>
    <hyperlink ref="AO196" r:id="rId432"/>
    <hyperlink ref="AO197" r:id="rId433"/>
    <hyperlink ref="AO198" r:id="rId434"/>
    <hyperlink ref="AO201" r:id="rId435"/>
    <hyperlink ref="AO202" r:id="rId436"/>
    <hyperlink ref="AO203" r:id="rId437"/>
    <hyperlink ref="AO205" r:id="rId438"/>
    <hyperlink ref="AO206" r:id="rId439"/>
    <hyperlink ref="AO207" r:id="rId440"/>
    <hyperlink ref="AO210" r:id="rId441"/>
    <hyperlink ref="AO211" r:id="rId442"/>
    <hyperlink ref="AO212" r:id="rId443"/>
    <hyperlink ref="AO213" r:id="rId444"/>
    <hyperlink ref="AO216" r:id="rId445"/>
    <hyperlink ref="AO217" r:id="rId446"/>
    <hyperlink ref="AO218" r:id="rId447"/>
    <hyperlink ref="AO219" r:id="rId448"/>
    <hyperlink ref="AO220" r:id="rId449"/>
    <hyperlink ref="AO222" r:id="rId450"/>
    <hyperlink ref="AO224" r:id="rId451"/>
    <hyperlink ref="AO226" r:id="rId452"/>
    <hyperlink ref="AO227" r:id="rId453"/>
    <hyperlink ref="AO230" r:id="rId454"/>
    <hyperlink ref="AO232" r:id="rId455"/>
    <hyperlink ref="AO233" r:id="rId456"/>
    <hyperlink ref="AO234" r:id="rId457"/>
    <hyperlink ref="AO235" r:id="rId458"/>
    <hyperlink ref="AO236" r:id="rId459"/>
    <hyperlink ref="AO238" r:id="rId460"/>
    <hyperlink ref="AO239" r:id="rId461"/>
    <hyperlink ref="AO241" r:id="rId462"/>
    <hyperlink ref="AO242" r:id="rId463"/>
    <hyperlink ref="AO244" r:id="rId464"/>
    <hyperlink ref="AO245" r:id="rId465"/>
    <hyperlink ref="AO247" r:id="rId466"/>
    <hyperlink ref="AO249" r:id="rId467"/>
    <hyperlink ref="AO250" r:id="rId468"/>
    <hyperlink ref="AO251" r:id="rId469"/>
    <hyperlink ref="AO252" r:id="rId470"/>
    <hyperlink ref="AO253" r:id="rId471"/>
    <hyperlink ref="AO254" r:id="rId472"/>
    <hyperlink ref="AO255" r:id="rId473"/>
    <hyperlink ref="AO256" r:id="rId474"/>
    <hyperlink ref="AO257" r:id="rId475"/>
    <hyperlink ref="AO258" r:id="rId476"/>
    <hyperlink ref="AO259" r:id="rId477"/>
    <hyperlink ref="AO260" r:id="rId478"/>
    <hyperlink ref="AO261" r:id="rId479"/>
    <hyperlink ref="AO262" r:id="rId480"/>
    <hyperlink ref="AO263" r:id="rId481"/>
    <hyperlink ref="AO264" r:id="rId482"/>
    <hyperlink ref="AO265" r:id="rId483"/>
    <hyperlink ref="AO266" r:id="rId484"/>
    <hyperlink ref="AO267" r:id="rId485"/>
    <hyperlink ref="AO268" r:id="rId486"/>
    <hyperlink ref="AO270" r:id="rId487"/>
    <hyperlink ref="AO272" r:id="rId488"/>
    <hyperlink ref="AO273" r:id="rId489"/>
    <hyperlink ref="AO274" r:id="rId490"/>
    <hyperlink ref="AO277" r:id="rId491"/>
    <hyperlink ref="AO278" r:id="rId492"/>
    <hyperlink ref="AO279" r:id="rId493"/>
    <hyperlink ref="AO280" r:id="rId494"/>
    <hyperlink ref="AO281" r:id="rId495"/>
    <hyperlink ref="AO282" r:id="rId496"/>
    <hyperlink ref="AO283" r:id="rId497"/>
    <hyperlink ref="AO284" r:id="rId498"/>
    <hyperlink ref="AO285" r:id="rId499"/>
    <hyperlink ref="AO287" r:id="rId500"/>
    <hyperlink ref="AO288" r:id="rId501"/>
    <hyperlink ref="AO290" r:id="rId502"/>
    <hyperlink ref="AO293" r:id="rId503"/>
    <hyperlink ref="AO294" r:id="rId504"/>
    <hyperlink ref="AO295" r:id="rId505"/>
    <hyperlink ref="AO296" r:id="rId506"/>
    <hyperlink ref="AO297" r:id="rId507"/>
    <hyperlink ref="AO298" r:id="rId508"/>
    <hyperlink ref="AO301" r:id="rId509"/>
    <hyperlink ref="AO302" r:id="rId510"/>
    <hyperlink ref="AO303" r:id="rId511"/>
    <hyperlink ref="AO305" r:id="rId512"/>
    <hyperlink ref="AO307" r:id="rId513"/>
    <hyperlink ref="AO308" r:id="rId514"/>
    <hyperlink ref="AO309" r:id="rId515"/>
    <hyperlink ref="AO310" r:id="rId516"/>
    <hyperlink ref="AO311" r:id="rId517"/>
    <hyperlink ref="AO312" r:id="rId518"/>
    <hyperlink ref="AO313" r:id="rId519"/>
    <hyperlink ref="AO314" r:id="rId520"/>
    <hyperlink ref="AO315" r:id="rId521"/>
    <hyperlink ref="AO316" r:id="rId522"/>
    <hyperlink ref="AO317" r:id="rId523"/>
    <hyperlink ref="AO319" r:id="rId524"/>
    <hyperlink ref="AO320" r:id="rId525"/>
    <hyperlink ref="AO321" r:id="rId526"/>
    <hyperlink ref="AO322" r:id="rId527"/>
    <hyperlink ref="AO328" r:id="rId528"/>
    <hyperlink ref="AO329" r:id="rId529"/>
    <hyperlink ref="AO330" r:id="rId530"/>
    <hyperlink ref="AO331" r:id="rId531"/>
    <hyperlink ref="AO332" r:id="rId532"/>
    <hyperlink ref="AO333" r:id="rId533"/>
    <hyperlink ref="AO335" r:id="rId534"/>
    <hyperlink ref="AO337" r:id="rId535"/>
    <hyperlink ref="AO338" r:id="rId536"/>
    <hyperlink ref="AO339" r:id="rId537"/>
    <hyperlink ref="AO341" r:id="rId538"/>
    <hyperlink ref="AO342" r:id="rId539"/>
    <hyperlink ref="AO343" r:id="rId540"/>
    <hyperlink ref="AO344" r:id="rId541"/>
    <hyperlink ref="AO345" r:id="rId542"/>
    <hyperlink ref="AO347" r:id="rId543"/>
    <hyperlink ref="AO348" r:id="rId544"/>
    <hyperlink ref="AO349" r:id="rId545"/>
    <hyperlink ref="AO350" r:id="rId546"/>
    <hyperlink ref="AO352" r:id="rId547"/>
    <hyperlink ref="AO353" r:id="rId548"/>
    <hyperlink ref="AO354" r:id="rId549"/>
    <hyperlink ref="AO355" r:id="rId550"/>
    <hyperlink ref="AO356" r:id="rId551"/>
    <hyperlink ref="AO357" r:id="rId552"/>
    <hyperlink ref="AO358" r:id="rId553"/>
    <hyperlink ref="AO360" r:id="rId554"/>
    <hyperlink ref="AO361" r:id="rId555"/>
    <hyperlink ref="AO362" r:id="rId556"/>
    <hyperlink ref="AO363" r:id="rId557"/>
    <hyperlink ref="AO365" r:id="rId558"/>
    <hyperlink ref="AO366" r:id="rId559"/>
    <hyperlink ref="AO367" r:id="rId560"/>
    <hyperlink ref="AO369" r:id="rId561"/>
    <hyperlink ref="AO370" r:id="rId562"/>
    <hyperlink ref="AO371" r:id="rId563"/>
    <hyperlink ref="AO372" r:id="rId564"/>
    <hyperlink ref="AO373" r:id="rId565"/>
    <hyperlink ref="AO376" r:id="rId566"/>
    <hyperlink ref="AO377" r:id="rId567"/>
    <hyperlink ref="AO378" r:id="rId568"/>
    <hyperlink ref="AO379" r:id="rId569"/>
    <hyperlink ref="AO380" r:id="rId570"/>
    <hyperlink ref="AO381" r:id="rId571"/>
    <hyperlink ref="AO383" r:id="rId572"/>
    <hyperlink ref="AO385" r:id="rId573"/>
    <hyperlink ref="AO387" r:id="rId574"/>
    <hyperlink ref="AO390" r:id="rId575"/>
    <hyperlink ref="AO392" r:id="rId576"/>
    <hyperlink ref="AO393" r:id="rId577"/>
    <hyperlink ref="AO396" r:id="rId578"/>
    <hyperlink ref="AO398" r:id="rId579"/>
    <hyperlink ref="AO399" r:id="rId580"/>
    <hyperlink ref="AO400" r:id="rId581"/>
    <hyperlink ref="AO401" r:id="rId582"/>
    <hyperlink ref="AO402" r:id="rId583"/>
    <hyperlink ref="AO403" r:id="rId584"/>
    <hyperlink ref="AO404" r:id="rId585"/>
    <hyperlink ref="AO405" r:id="rId586"/>
    <hyperlink ref="AO406" r:id="rId587"/>
    <hyperlink ref="AO407" r:id="rId588"/>
    <hyperlink ref="AO408" r:id="rId589"/>
    <hyperlink ref="AO409" r:id="rId590"/>
    <hyperlink ref="AO410" r:id="rId591"/>
    <hyperlink ref="AO411" r:id="rId592"/>
    <hyperlink ref="AO413" r:id="rId593"/>
    <hyperlink ref="AO414" r:id="rId594"/>
    <hyperlink ref="AO415" r:id="rId595"/>
    <hyperlink ref="AO416" r:id="rId596"/>
    <hyperlink ref="AO417" r:id="rId597"/>
    <hyperlink ref="AO418" r:id="rId598"/>
    <hyperlink ref="AO419" r:id="rId599"/>
    <hyperlink ref="AO420" r:id="rId600"/>
    <hyperlink ref="AO422" r:id="rId601"/>
    <hyperlink ref="AO426" r:id="rId602"/>
    <hyperlink ref="AO428" r:id="rId603"/>
    <hyperlink ref="AO429" r:id="rId604"/>
    <hyperlink ref="AO430" r:id="rId605"/>
    <hyperlink ref="AO431" r:id="rId606"/>
    <hyperlink ref="AO432" r:id="rId607"/>
    <hyperlink ref="AO433" r:id="rId608"/>
    <hyperlink ref="AO436" r:id="rId609"/>
    <hyperlink ref="AO437" r:id="rId610"/>
    <hyperlink ref="AO438" r:id="rId611"/>
    <hyperlink ref="AO439" r:id="rId612"/>
    <hyperlink ref="AO440" r:id="rId613"/>
    <hyperlink ref="AO441" r:id="rId614"/>
    <hyperlink ref="AO442" r:id="rId615"/>
    <hyperlink ref="AO444" r:id="rId616"/>
    <hyperlink ref="AO445" r:id="rId617"/>
    <hyperlink ref="AO446" r:id="rId618"/>
    <hyperlink ref="AO448" r:id="rId619"/>
    <hyperlink ref="AO449" r:id="rId620"/>
    <hyperlink ref="AO450" r:id="rId621"/>
    <hyperlink ref="AO451" r:id="rId622"/>
    <hyperlink ref="AO452" r:id="rId623"/>
    <hyperlink ref="AO453" r:id="rId624"/>
    <hyperlink ref="AO454" r:id="rId625"/>
    <hyperlink ref="AO455" r:id="rId626"/>
    <hyperlink ref="AO456" r:id="rId627"/>
    <hyperlink ref="AO457" r:id="rId628"/>
    <hyperlink ref="AO458" r:id="rId629"/>
    <hyperlink ref="AO459" r:id="rId630"/>
    <hyperlink ref="AO460" r:id="rId631"/>
    <hyperlink ref="AO462" r:id="rId632"/>
    <hyperlink ref="AO463" r:id="rId633"/>
    <hyperlink ref="AO464" r:id="rId634"/>
    <hyperlink ref="AO465" r:id="rId635"/>
    <hyperlink ref="AO466" r:id="rId636"/>
    <hyperlink ref="AO467" r:id="rId637"/>
    <hyperlink ref="AO468" r:id="rId638"/>
    <hyperlink ref="AO469" r:id="rId639"/>
    <hyperlink ref="AO470" r:id="rId640"/>
    <hyperlink ref="AO471" r:id="rId641"/>
    <hyperlink ref="AO472" r:id="rId642"/>
    <hyperlink ref="AO473" r:id="rId643"/>
    <hyperlink ref="AO474" r:id="rId644"/>
    <hyperlink ref="AO475" r:id="rId645"/>
    <hyperlink ref="AO476" r:id="rId646"/>
    <hyperlink ref="AO477" r:id="rId647"/>
    <hyperlink ref="AO479" r:id="rId648"/>
    <hyperlink ref="AO480" r:id="rId649"/>
    <hyperlink ref="AO481" r:id="rId650"/>
    <hyperlink ref="AO483" r:id="rId651"/>
    <hyperlink ref="AO485" r:id="rId652"/>
    <hyperlink ref="AO486" r:id="rId653"/>
    <hyperlink ref="AO487" r:id="rId654"/>
    <hyperlink ref="AO488" r:id="rId655"/>
    <hyperlink ref="AO489" r:id="rId656"/>
    <hyperlink ref="AO490" r:id="rId657"/>
    <hyperlink ref="AO491" r:id="rId658"/>
    <hyperlink ref="AO492" r:id="rId659"/>
    <hyperlink ref="AO493" r:id="rId660"/>
    <hyperlink ref="AO495" r:id="rId661"/>
    <hyperlink ref="AO496" r:id="rId662"/>
    <hyperlink ref="AO497" r:id="rId663"/>
    <hyperlink ref="AO499" r:id="rId664"/>
    <hyperlink ref="AU4" r:id="rId665"/>
    <hyperlink ref="AU5" r:id="rId666"/>
    <hyperlink ref="AU6" r:id="rId667"/>
    <hyperlink ref="AU7" r:id="rId668"/>
    <hyperlink ref="AU8" r:id="rId669"/>
    <hyperlink ref="AU9" r:id="rId670"/>
    <hyperlink ref="AU10" r:id="rId671"/>
    <hyperlink ref="AU11" r:id="rId672"/>
    <hyperlink ref="AU12" r:id="rId673"/>
    <hyperlink ref="AU13" r:id="rId674"/>
    <hyperlink ref="AU14" r:id="rId675"/>
    <hyperlink ref="AU15" r:id="rId676"/>
    <hyperlink ref="AU16" r:id="rId677"/>
    <hyperlink ref="AU17" r:id="rId678"/>
    <hyperlink ref="AU18" r:id="rId679"/>
    <hyperlink ref="AU19" r:id="rId680"/>
    <hyperlink ref="AU20" r:id="rId681"/>
    <hyperlink ref="AU21" r:id="rId682"/>
    <hyperlink ref="AU22" r:id="rId683"/>
    <hyperlink ref="AU23" r:id="rId684"/>
    <hyperlink ref="AU24" r:id="rId685"/>
    <hyperlink ref="AU26" r:id="rId686"/>
    <hyperlink ref="AU27" r:id="rId687"/>
    <hyperlink ref="AU28" r:id="rId688"/>
    <hyperlink ref="AU29" r:id="rId689"/>
    <hyperlink ref="AU30" r:id="rId690"/>
    <hyperlink ref="AU31" r:id="rId691"/>
    <hyperlink ref="AU32" r:id="rId692"/>
    <hyperlink ref="AU33" r:id="rId693"/>
    <hyperlink ref="AU34" r:id="rId694"/>
    <hyperlink ref="AU35" r:id="rId695"/>
    <hyperlink ref="AU36" r:id="rId696"/>
    <hyperlink ref="AU37" r:id="rId697"/>
    <hyperlink ref="AU38" r:id="rId698"/>
    <hyperlink ref="AU39" r:id="rId699"/>
    <hyperlink ref="AU40" r:id="rId700"/>
    <hyperlink ref="AU41" r:id="rId701"/>
    <hyperlink ref="AU42" r:id="rId702"/>
    <hyperlink ref="AU43" r:id="rId703"/>
    <hyperlink ref="AU44" r:id="rId704"/>
    <hyperlink ref="AU45" r:id="rId705"/>
    <hyperlink ref="AU46" r:id="rId706"/>
    <hyperlink ref="AU47" r:id="rId707"/>
    <hyperlink ref="AU49" r:id="rId708"/>
    <hyperlink ref="AU50" r:id="rId709"/>
    <hyperlink ref="AU51" r:id="rId710"/>
    <hyperlink ref="AU52" r:id="rId711"/>
    <hyperlink ref="AU53" r:id="rId712"/>
    <hyperlink ref="AU54" r:id="rId713"/>
    <hyperlink ref="AU55" r:id="rId714"/>
    <hyperlink ref="AU56" r:id="rId715"/>
    <hyperlink ref="AU57" r:id="rId716"/>
    <hyperlink ref="AU58" r:id="rId717"/>
    <hyperlink ref="AU59" r:id="rId718"/>
    <hyperlink ref="AU60" r:id="rId719"/>
    <hyperlink ref="AU61" r:id="rId720"/>
    <hyperlink ref="AU62" r:id="rId721"/>
    <hyperlink ref="AU63" r:id="rId722"/>
    <hyperlink ref="AU64" r:id="rId723"/>
    <hyperlink ref="AU65" r:id="rId724"/>
    <hyperlink ref="AU67" r:id="rId725"/>
    <hyperlink ref="AU68" r:id="rId726"/>
    <hyperlink ref="AU69" r:id="rId727"/>
    <hyperlink ref="AU70" r:id="rId728"/>
    <hyperlink ref="AU71" r:id="rId729"/>
    <hyperlink ref="AU72" r:id="rId730"/>
    <hyperlink ref="AU73" r:id="rId731"/>
    <hyperlink ref="AU74" r:id="rId732"/>
    <hyperlink ref="AU75" r:id="rId733"/>
    <hyperlink ref="AU76" r:id="rId734"/>
    <hyperlink ref="AU77" r:id="rId735"/>
    <hyperlink ref="AU78" r:id="rId736"/>
    <hyperlink ref="AU79" r:id="rId737"/>
    <hyperlink ref="AU80" r:id="rId738"/>
    <hyperlink ref="AU81" r:id="rId739"/>
    <hyperlink ref="AU82" r:id="rId740"/>
    <hyperlink ref="AU83" r:id="rId741"/>
    <hyperlink ref="AU84" r:id="rId742"/>
    <hyperlink ref="AU85" r:id="rId743"/>
    <hyperlink ref="AU86" r:id="rId744"/>
    <hyperlink ref="AU87" r:id="rId745"/>
    <hyperlink ref="AU88" r:id="rId746"/>
    <hyperlink ref="AU89" r:id="rId747"/>
    <hyperlink ref="AU90" r:id="rId748"/>
    <hyperlink ref="AU91" r:id="rId749"/>
    <hyperlink ref="AU92" r:id="rId750"/>
    <hyperlink ref="AU93" r:id="rId751"/>
    <hyperlink ref="AU95" r:id="rId752"/>
    <hyperlink ref="AU96" r:id="rId753"/>
    <hyperlink ref="AU97" r:id="rId754"/>
    <hyperlink ref="AU98" r:id="rId755"/>
    <hyperlink ref="AU99" r:id="rId756"/>
    <hyperlink ref="AU100" r:id="rId757"/>
    <hyperlink ref="AU101" r:id="rId758"/>
    <hyperlink ref="AU102" r:id="rId759"/>
    <hyperlink ref="AU103" r:id="rId760"/>
    <hyperlink ref="AU104" r:id="rId761"/>
    <hyperlink ref="AU105" r:id="rId762"/>
    <hyperlink ref="AU106" r:id="rId763"/>
    <hyperlink ref="AU107" r:id="rId764"/>
    <hyperlink ref="AU108" r:id="rId765"/>
    <hyperlink ref="AU109" r:id="rId766"/>
    <hyperlink ref="AU110" r:id="rId767"/>
    <hyperlink ref="AU111" r:id="rId768"/>
    <hyperlink ref="AU112" r:id="rId769"/>
    <hyperlink ref="AU113" r:id="rId770"/>
    <hyperlink ref="AU114" r:id="rId771"/>
    <hyperlink ref="AU115" r:id="rId772"/>
    <hyperlink ref="AU116" r:id="rId773"/>
    <hyperlink ref="AU117" r:id="rId774"/>
    <hyperlink ref="AU118" r:id="rId775"/>
    <hyperlink ref="AU119" r:id="rId776"/>
    <hyperlink ref="AU120" r:id="rId777"/>
    <hyperlink ref="AU121" r:id="rId778"/>
    <hyperlink ref="AU122" r:id="rId779"/>
    <hyperlink ref="AU123" r:id="rId780"/>
    <hyperlink ref="AU124" r:id="rId781"/>
    <hyperlink ref="AU125" r:id="rId782"/>
    <hyperlink ref="AU126" r:id="rId783"/>
    <hyperlink ref="AU127" r:id="rId784"/>
    <hyperlink ref="AU128" r:id="rId785"/>
    <hyperlink ref="AU129" r:id="rId786"/>
    <hyperlink ref="AU130" r:id="rId787"/>
    <hyperlink ref="AU131" r:id="rId788"/>
    <hyperlink ref="AU132" r:id="rId789"/>
    <hyperlink ref="AU133" r:id="rId790"/>
    <hyperlink ref="AU134" r:id="rId791"/>
    <hyperlink ref="AU135" r:id="rId792"/>
    <hyperlink ref="AU136" r:id="rId793"/>
    <hyperlink ref="AU137" r:id="rId794"/>
    <hyperlink ref="AU138" r:id="rId795"/>
    <hyperlink ref="AU139" r:id="rId796"/>
    <hyperlink ref="AU140" r:id="rId797"/>
    <hyperlink ref="AU142" r:id="rId798"/>
    <hyperlink ref="AU143" r:id="rId799"/>
    <hyperlink ref="AU144" r:id="rId800"/>
    <hyperlink ref="AU145" r:id="rId801"/>
    <hyperlink ref="AU146" r:id="rId802"/>
    <hyperlink ref="AU147" r:id="rId803"/>
    <hyperlink ref="AU148" r:id="rId804"/>
    <hyperlink ref="AU149" r:id="rId805"/>
    <hyperlink ref="AU150" r:id="rId806"/>
    <hyperlink ref="AU151" r:id="rId807"/>
    <hyperlink ref="AU152" r:id="rId808"/>
    <hyperlink ref="AU153" r:id="rId809"/>
    <hyperlink ref="AU154" r:id="rId810"/>
    <hyperlink ref="AU155" r:id="rId811"/>
    <hyperlink ref="AU156" r:id="rId812"/>
    <hyperlink ref="AU157" r:id="rId813"/>
    <hyperlink ref="AU158" r:id="rId814"/>
    <hyperlink ref="AU159" r:id="rId815"/>
    <hyperlink ref="AU160" r:id="rId816"/>
    <hyperlink ref="AU162" r:id="rId817"/>
    <hyperlink ref="AU163" r:id="rId818"/>
    <hyperlink ref="AU164" r:id="rId819"/>
    <hyperlink ref="AU165" r:id="rId820"/>
    <hyperlink ref="AU166" r:id="rId821"/>
    <hyperlink ref="AU167" r:id="rId822"/>
    <hyperlink ref="AU168" r:id="rId823"/>
    <hyperlink ref="AU169" r:id="rId824"/>
    <hyperlink ref="AU170" r:id="rId825"/>
    <hyperlink ref="AU171" r:id="rId826"/>
    <hyperlink ref="AU172" r:id="rId827"/>
    <hyperlink ref="AU173" r:id="rId828"/>
    <hyperlink ref="AU174" r:id="rId829"/>
    <hyperlink ref="AU175" r:id="rId830"/>
    <hyperlink ref="AU177" r:id="rId831"/>
    <hyperlink ref="AU178" r:id="rId832"/>
    <hyperlink ref="AU179" r:id="rId833"/>
    <hyperlink ref="AU180" r:id="rId834"/>
    <hyperlink ref="AU181" r:id="rId835"/>
    <hyperlink ref="AU182" r:id="rId836"/>
    <hyperlink ref="AU183" r:id="rId837"/>
    <hyperlink ref="AU184" r:id="rId838"/>
    <hyperlink ref="AU185" r:id="rId839"/>
    <hyperlink ref="AU186" r:id="rId840"/>
    <hyperlink ref="AU187" r:id="rId841"/>
    <hyperlink ref="AU188" r:id="rId842"/>
    <hyperlink ref="AU189" r:id="rId843"/>
    <hyperlink ref="AU190" r:id="rId844"/>
    <hyperlink ref="AU191" r:id="rId845"/>
    <hyperlink ref="AU192" r:id="rId846"/>
    <hyperlink ref="AU193" r:id="rId847"/>
    <hyperlink ref="AU194" r:id="rId848"/>
    <hyperlink ref="AU195" r:id="rId849"/>
    <hyperlink ref="AU196" r:id="rId850"/>
    <hyperlink ref="AU197" r:id="rId851"/>
    <hyperlink ref="AU198" r:id="rId852"/>
    <hyperlink ref="AU199" r:id="rId853"/>
    <hyperlink ref="AU200" r:id="rId854"/>
    <hyperlink ref="AU202" r:id="rId855"/>
    <hyperlink ref="AU203" r:id="rId856"/>
    <hyperlink ref="AU204" r:id="rId857"/>
    <hyperlink ref="AU205" r:id="rId858"/>
    <hyperlink ref="AU206" r:id="rId859"/>
    <hyperlink ref="AU207" r:id="rId860"/>
    <hyperlink ref="AU208" r:id="rId861"/>
    <hyperlink ref="AU209" r:id="rId862"/>
    <hyperlink ref="AU211" r:id="rId863"/>
    <hyperlink ref="AU212" r:id="rId864"/>
    <hyperlink ref="AU213" r:id="rId865"/>
    <hyperlink ref="AU214" r:id="rId866"/>
    <hyperlink ref="AU215" r:id="rId867"/>
    <hyperlink ref="AU216" r:id="rId868"/>
    <hyperlink ref="AU217" r:id="rId869"/>
    <hyperlink ref="AU218" r:id="rId870"/>
    <hyperlink ref="AU219" r:id="rId871"/>
    <hyperlink ref="AU220" r:id="rId872"/>
    <hyperlink ref="AU221" r:id="rId873"/>
    <hyperlink ref="AU222" r:id="rId874"/>
    <hyperlink ref="AU223" r:id="rId875"/>
    <hyperlink ref="AU224" r:id="rId876"/>
    <hyperlink ref="AU225" r:id="rId877"/>
    <hyperlink ref="AU226" r:id="rId878"/>
    <hyperlink ref="AU227" r:id="rId879"/>
    <hyperlink ref="AU228" r:id="rId880"/>
    <hyperlink ref="AU229" r:id="rId881"/>
    <hyperlink ref="AU230" r:id="rId882"/>
    <hyperlink ref="AU232" r:id="rId883"/>
    <hyperlink ref="AU234" r:id="rId884"/>
    <hyperlink ref="AU235" r:id="rId885"/>
    <hyperlink ref="AU236" r:id="rId886"/>
    <hyperlink ref="AU237" r:id="rId887"/>
    <hyperlink ref="AU238" r:id="rId888"/>
    <hyperlink ref="AU239" r:id="rId889"/>
    <hyperlink ref="AU240" r:id="rId890"/>
    <hyperlink ref="AU241" r:id="rId891"/>
    <hyperlink ref="AU242" r:id="rId892"/>
    <hyperlink ref="AU243" r:id="rId893"/>
    <hyperlink ref="AU244" r:id="rId894"/>
    <hyperlink ref="AU245" r:id="rId895"/>
    <hyperlink ref="AU246" r:id="rId896"/>
    <hyperlink ref="AU247" r:id="rId897"/>
    <hyperlink ref="AU248" r:id="rId898"/>
    <hyperlink ref="AU249" r:id="rId899"/>
    <hyperlink ref="AU250" r:id="rId900"/>
    <hyperlink ref="AU251" r:id="rId901"/>
    <hyperlink ref="AU252" r:id="rId902"/>
    <hyperlink ref="AU254" r:id="rId903"/>
    <hyperlink ref="AU255" r:id="rId904"/>
    <hyperlink ref="AU256" r:id="rId905"/>
    <hyperlink ref="AU257" r:id="rId906"/>
    <hyperlink ref="AU258" r:id="rId907"/>
    <hyperlink ref="AU259" r:id="rId908"/>
    <hyperlink ref="AU260" r:id="rId909"/>
    <hyperlink ref="AU261" r:id="rId910"/>
    <hyperlink ref="AU262" r:id="rId911"/>
    <hyperlink ref="AU263" r:id="rId912"/>
    <hyperlink ref="AU264" r:id="rId913"/>
    <hyperlink ref="AU265" r:id="rId914"/>
    <hyperlink ref="AU266" r:id="rId915"/>
    <hyperlink ref="AU267" r:id="rId916"/>
    <hyperlink ref="AU268" r:id="rId917"/>
    <hyperlink ref="AU269" r:id="rId918"/>
    <hyperlink ref="AU270" r:id="rId919"/>
    <hyperlink ref="AU271" r:id="rId920"/>
    <hyperlink ref="AU272" r:id="rId921"/>
    <hyperlink ref="AU273" r:id="rId922"/>
    <hyperlink ref="AU274" r:id="rId923"/>
    <hyperlink ref="AU275" r:id="rId924"/>
    <hyperlink ref="AU276" r:id="rId925"/>
    <hyperlink ref="AU277" r:id="rId926"/>
    <hyperlink ref="AU278" r:id="rId927"/>
    <hyperlink ref="AU279" r:id="rId928"/>
    <hyperlink ref="AU280" r:id="rId929"/>
    <hyperlink ref="AU281" r:id="rId930"/>
    <hyperlink ref="AU282" r:id="rId931"/>
    <hyperlink ref="AU283" r:id="rId932"/>
    <hyperlink ref="AU284" r:id="rId933"/>
    <hyperlink ref="AU285" r:id="rId934"/>
    <hyperlink ref="AU286" r:id="rId935"/>
    <hyperlink ref="AU287" r:id="rId936"/>
    <hyperlink ref="AU288" r:id="rId937"/>
    <hyperlink ref="AU289" r:id="rId938"/>
    <hyperlink ref="AU290" r:id="rId939"/>
    <hyperlink ref="AU291" r:id="rId940"/>
    <hyperlink ref="AU292" r:id="rId941"/>
    <hyperlink ref="AU293" r:id="rId942"/>
    <hyperlink ref="AU294" r:id="rId943"/>
    <hyperlink ref="AU295" r:id="rId944"/>
    <hyperlink ref="AU296" r:id="rId945"/>
    <hyperlink ref="AU297" r:id="rId946"/>
    <hyperlink ref="AU298" r:id="rId947"/>
    <hyperlink ref="AU299" r:id="rId948"/>
    <hyperlink ref="AU300" r:id="rId949"/>
    <hyperlink ref="AU301" r:id="rId950"/>
    <hyperlink ref="AU302" r:id="rId951"/>
    <hyperlink ref="AU303" r:id="rId952"/>
    <hyperlink ref="AU304" r:id="rId953"/>
    <hyperlink ref="AU305" r:id="rId954"/>
    <hyperlink ref="AU306" r:id="rId955"/>
    <hyperlink ref="AU307" r:id="rId956"/>
    <hyperlink ref="AU308" r:id="rId957"/>
    <hyperlink ref="AU309" r:id="rId958"/>
    <hyperlink ref="AU310" r:id="rId959"/>
    <hyperlink ref="AU311" r:id="rId960"/>
    <hyperlink ref="AU312" r:id="rId961"/>
    <hyperlink ref="AU313" r:id="rId962"/>
    <hyperlink ref="AU314" r:id="rId963"/>
    <hyperlink ref="AU315" r:id="rId964"/>
    <hyperlink ref="AU316" r:id="rId965"/>
    <hyperlink ref="AU317" r:id="rId966"/>
    <hyperlink ref="AU318" r:id="rId967"/>
    <hyperlink ref="AU319" r:id="rId968"/>
    <hyperlink ref="AU320" r:id="rId969"/>
    <hyperlink ref="AU321" r:id="rId970"/>
    <hyperlink ref="AU322" r:id="rId971"/>
    <hyperlink ref="AU323" r:id="rId972"/>
    <hyperlink ref="AU324" r:id="rId973"/>
    <hyperlink ref="AU325" r:id="rId974"/>
    <hyperlink ref="AU326" r:id="rId975"/>
    <hyperlink ref="AU327" r:id="rId976"/>
    <hyperlink ref="AU328" r:id="rId977"/>
    <hyperlink ref="AU329" r:id="rId978"/>
    <hyperlink ref="AU330" r:id="rId979"/>
    <hyperlink ref="AU331" r:id="rId980"/>
    <hyperlink ref="AU332" r:id="rId981"/>
    <hyperlink ref="AU333" r:id="rId982"/>
    <hyperlink ref="AU334" r:id="rId983"/>
    <hyperlink ref="AU335" r:id="rId984"/>
    <hyperlink ref="AU336" r:id="rId985"/>
    <hyperlink ref="AU337" r:id="rId986"/>
    <hyperlink ref="AU338" r:id="rId987"/>
    <hyperlink ref="AU339" r:id="rId988"/>
    <hyperlink ref="AU340" r:id="rId989"/>
    <hyperlink ref="AU341" r:id="rId990"/>
    <hyperlink ref="AU342" r:id="rId991"/>
    <hyperlink ref="AU343" r:id="rId992"/>
    <hyperlink ref="AU344" r:id="rId993"/>
    <hyperlink ref="AU345" r:id="rId994"/>
    <hyperlink ref="AU346" r:id="rId995"/>
    <hyperlink ref="AU347" r:id="rId996"/>
    <hyperlink ref="AU348" r:id="rId997"/>
    <hyperlink ref="AU349" r:id="rId998"/>
    <hyperlink ref="AU350" r:id="rId999"/>
    <hyperlink ref="AU351" r:id="rId1000"/>
    <hyperlink ref="AU352" r:id="rId1001"/>
    <hyperlink ref="AU353" r:id="rId1002"/>
    <hyperlink ref="AU354" r:id="rId1003"/>
    <hyperlink ref="AU355" r:id="rId1004"/>
    <hyperlink ref="AU356" r:id="rId1005"/>
    <hyperlink ref="AU357" r:id="rId1006"/>
    <hyperlink ref="AU358" r:id="rId1007"/>
    <hyperlink ref="AU360" r:id="rId1008"/>
    <hyperlink ref="AU361" r:id="rId1009"/>
    <hyperlink ref="AU362" r:id="rId1010"/>
    <hyperlink ref="AU363" r:id="rId1011"/>
    <hyperlink ref="AU364" r:id="rId1012"/>
    <hyperlink ref="AU365" r:id="rId1013"/>
    <hyperlink ref="AU366" r:id="rId1014"/>
    <hyperlink ref="AU367" r:id="rId1015"/>
    <hyperlink ref="AU369" r:id="rId1016"/>
    <hyperlink ref="AU370" r:id="rId1017"/>
    <hyperlink ref="AU371" r:id="rId1018"/>
    <hyperlink ref="AU372" r:id="rId1019"/>
    <hyperlink ref="AU373" r:id="rId1020"/>
    <hyperlink ref="AU374" r:id="rId1021"/>
    <hyperlink ref="AU375" r:id="rId1022"/>
    <hyperlink ref="AU376" r:id="rId1023"/>
    <hyperlink ref="AU377" r:id="rId1024"/>
    <hyperlink ref="AU378" r:id="rId1025"/>
    <hyperlink ref="AU379" r:id="rId1026"/>
    <hyperlink ref="AU380" r:id="rId1027"/>
    <hyperlink ref="AU381" r:id="rId1028"/>
    <hyperlink ref="AU382" r:id="rId1029"/>
    <hyperlink ref="AU383" r:id="rId1030"/>
    <hyperlink ref="AU384" r:id="rId1031"/>
    <hyperlink ref="AU385" r:id="rId1032"/>
    <hyperlink ref="AU386" r:id="rId1033"/>
    <hyperlink ref="AU388" r:id="rId1034"/>
    <hyperlink ref="AU389" r:id="rId1035"/>
    <hyperlink ref="AU390" r:id="rId1036"/>
    <hyperlink ref="AU391" r:id="rId1037"/>
    <hyperlink ref="AU392" r:id="rId1038"/>
    <hyperlink ref="AU393" r:id="rId1039"/>
    <hyperlink ref="AU394" r:id="rId1040"/>
    <hyperlink ref="AU395" r:id="rId1041"/>
    <hyperlink ref="AU396" r:id="rId1042"/>
    <hyperlink ref="AU397" r:id="rId1043"/>
    <hyperlink ref="AU398" r:id="rId1044"/>
    <hyperlink ref="AU399" r:id="rId1045"/>
    <hyperlink ref="AU400" r:id="rId1046"/>
    <hyperlink ref="AU401" r:id="rId1047"/>
    <hyperlink ref="AU402" r:id="rId1048"/>
    <hyperlink ref="AU403" r:id="rId1049"/>
    <hyperlink ref="AU404" r:id="rId1050"/>
    <hyperlink ref="AU405" r:id="rId1051"/>
    <hyperlink ref="AU406" r:id="rId1052"/>
    <hyperlink ref="AU407" r:id="rId1053"/>
    <hyperlink ref="AU408" r:id="rId1054"/>
    <hyperlink ref="AU409" r:id="rId1055"/>
    <hyperlink ref="AU410" r:id="rId1056"/>
    <hyperlink ref="AU411" r:id="rId1057"/>
    <hyperlink ref="AU412" r:id="rId1058"/>
    <hyperlink ref="AU413" r:id="rId1059"/>
    <hyperlink ref="AU414" r:id="rId1060"/>
    <hyperlink ref="AU415" r:id="rId1061"/>
    <hyperlink ref="AU416" r:id="rId1062"/>
    <hyperlink ref="AU417" r:id="rId1063"/>
    <hyperlink ref="AU418" r:id="rId1064"/>
    <hyperlink ref="AU419" r:id="rId1065"/>
    <hyperlink ref="AU420" r:id="rId1066"/>
    <hyperlink ref="AU421" r:id="rId1067"/>
    <hyperlink ref="AU422" r:id="rId1068"/>
    <hyperlink ref="AU423" r:id="rId1069"/>
    <hyperlink ref="AU424" r:id="rId1070"/>
    <hyperlink ref="AU425" r:id="rId1071"/>
    <hyperlink ref="AU427" r:id="rId1072"/>
    <hyperlink ref="AU428" r:id="rId1073"/>
    <hyperlink ref="AU429" r:id="rId1074"/>
    <hyperlink ref="AU430" r:id="rId1075"/>
    <hyperlink ref="AU432" r:id="rId1076"/>
    <hyperlink ref="AU433" r:id="rId1077"/>
    <hyperlink ref="AU434" r:id="rId1078"/>
    <hyperlink ref="AU435" r:id="rId1079"/>
    <hyperlink ref="AU436" r:id="rId1080"/>
    <hyperlink ref="AU437" r:id="rId1081"/>
    <hyperlink ref="AU438" r:id="rId1082"/>
    <hyperlink ref="AU439" r:id="rId1083"/>
    <hyperlink ref="AU440" r:id="rId1084"/>
    <hyperlink ref="AU441" r:id="rId1085"/>
    <hyperlink ref="AU442" r:id="rId1086"/>
    <hyperlink ref="AU443" r:id="rId1087"/>
    <hyperlink ref="AU444" r:id="rId1088"/>
    <hyperlink ref="AU445" r:id="rId1089"/>
    <hyperlink ref="AU446" r:id="rId1090"/>
    <hyperlink ref="AU447" r:id="rId1091"/>
    <hyperlink ref="AU448" r:id="rId1092"/>
    <hyperlink ref="AU449" r:id="rId1093"/>
    <hyperlink ref="AU450" r:id="rId1094"/>
    <hyperlink ref="AU451" r:id="rId1095"/>
    <hyperlink ref="AU452" r:id="rId1096"/>
    <hyperlink ref="AU453" r:id="rId1097"/>
    <hyperlink ref="AU454" r:id="rId1098"/>
    <hyperlink ref="AU455" r:id="rId1099"/>
    <hyperlink ref="AU456" r:id="rId1100"/>
    <hyperlink ref="AU457" r:id="rId1101"/>
    <hyperlink ref="AU458" r:id="rId1102"/>
    <hyperlink ref="AU459" r:id="rId1103"/>
    <hyperlink ref="AU460" r:id="rId1104"/>
    <hyperlink ref="AU461" r:id="rId1105"/>
    <hyperlink ref="AU462" r:id="rId1106"/>
    <hyperlink ref="AU463" r:id="rId1107"/>
    <hyperlink ref="AU464" r:id="rId1108"/>
    <hyperlink ref="AU465" r:id="rId1109"/>
    <hyperlink ref="AU466" r:id="rId1110"/>
    <hyperlink ref="AU467" r:id="rId1111"/>
    <hyperlink ref="AU468" r:id="rId1112"/>
    <hyperlink ref="AU469" r:id="rId1113"/>
    <hyperlink ref="AU470" r:id="rId1114"/>
    <hyperlink ref="AU471" r:id="rId1115"/>
    <hyperlink ref="AU472" r:id="rId1116"/>
    <hyperlink ref="AU473" r:id="rId1117"/>
    <hyperlink ref="AU474" r:id="rId1118"/>
    <hyperlink ref="AU475" r:id="rId1119"/>
    <hyperlink ref="AU476" r:id="rId1120"/>
    <hyperlink ref="AU477" r:id="rId1121"/>
    <hyperlink ref="AU478" r:id="rId1122"/>
    <hyperlink ref="AU479" r:id="rId1123"/>
    <hyperlink ref="AU480" r:id="rId1124"/>
    <hyperlink ref="AU481" r:id="rId1125"/>
    <hyperlink ref="AU482" r:id="rId1126"/>
    <hyperlink ref="AU483" r:id="rId1127"/>
    <hyperlink ref="AU484" r:id="rId1128"/>
    <hyperlink ref="AU485" r:id="rId1129"/>
    <hyperlink ref="AU486" r:id="rId1130"/>
    <hyperlink ref="AU487" r:id="rId1131"/>
    <hyperlink ref="AU488" r:id="rId1132"/>
    <hyperlink ref="AU489" r:id="rId1133"/>
    <hyperlink ref="AU490" r:id="rId1134"/>
    <hyperlink ref="AU491" r:id="rId1135"/>
    <hyperlink ref="AU492" r:id="rId1136"/>
    <hyperlink ref="AU493" r:id="rId1137"/>
    <hyperlink ref="AU494" r:id="rId1138"/>
    <hyperlink ref="AU495" r:id="rId1139"/>
    <hyperlink ref="AU496" r:id="rId1140"/>
    <hyperlink ref="AU497" r:id="rId1141"/>
    <hyperlink ref="AU498" r:id="rId1142"/>
    <hyperlink ref="AU499" r:id="rId1143"/>
    <hyperlink ref="F3" r:id="rId1144"/>
    <hyperlink ref="F4" r:id="rId1145"/>
    <hyperlink ref="F5" r:id="rId1146"/>
    <hyperlink ref="F6" r:id="rId1147"/>
    <hyperlink ref="F7" r:id="rId1148"/>
    <hyperlink ref="F8" r:id="rId1149"/>
    <hyperlink ref="F9" r:id="rId1150"/>
    <hyperlink ref="F10" r:id="rId1151"/>
    <hyperlink ref="F11" r:id="rId1152"/>
    <hyperlink ref="F12" r:id="rId1153"/>
    <hyperlink ref="F13" r:id="rId1154"/>
    <hyperlink ref="F14" r:id="rId1155"/>
    <hyperlink ref="F15" r:id="rId1156"/>
    <hyperlink ref="F16" r:id="rId1157"/>
    <hyperlink ref="F17" r:id="rId1158"/>
    <hyperlink ref="F18" r:id="rId1159"/>
    <hyperlink ref="F19" r:id="rId1160"/>
    <hyperlink ref="F20" r:id="rId1161"/>
    <hyperlink ref="F21" r:id="rId1162"/>
    <hyperlink ref="F22" r:id="rId1163"/>
    <hyperlink ref="F23" r:id="rId1164"/>
    <hyperlink ref="F24" r:id="rId1165"/>
    <hyperlink ref="F25" r:id="rId1166"/>
    <hyperlink ref="F26" r:id="rId1167"/>
    <hyperlink ref="F27" r:id="rId1168"/>
    <hyperlink ref="F28" r:id="rId1169"/>
    <hyperlink ref="F29" r:id="rId1170"/>
    <hyperlink ref="F30" r:id="rId1171"/>
    <hyperlink ref="F31" r:id="rId1172"/>
    <hyperlink ref="F32" r:id="rId1173"/>
    <hyperlink ref="F33" r:id="rId1174"/>
    <hyperlink ref="F34" r:id="rId1175"/>
    <hyperlink ref="F35" r:id="rId1176"/>
    <hyperlink ref="F36" r:id="rId1177"/>
    <hyperlink ref="F37" r:id="rId1178"/>
    <hyperlink ref="F38" r:id="rId1179"/>
    <hyperlink ref="F39" r:id="rId1180"/>
    <hyperlink ref="F40" r:id="rId1181"/>
    <hyperlink ref="F41" r:id="rId1182"/>
    <hyperlink ref="F42" r:id="rId1183"/>
    <hyperlink ref="F43" r:id="rId1184"/>
    <hyperlink ref="F44" r:id="rId1185"/>
    <hyperlink ref="F45" r:id="rId1186"/>
    <hyperlink ref="F46" r:id="rId1187"/>
    <hyperlink ref="F47" r:id="rId1188"/>
    <hyperlink ref="F48" r:id="rId1189"/>
    <hyperlink ref="F49" r:id="rId1190"/>
    <hyperlink ref="F50" r:id="rId1191"/>
    <hyperlink ref="F51" r:id="rId1192"/>
    <hyperlink ref="F52" r:id="rId1193"/>
    <hyperlink ref="F53" r:id="rId1194"/>
    <hyperlink ref="F54" r:id="rId1195"/>
    <hyperlink ref="F55" r:id="rId1196"/>
    <hyperlink ref="F56" r:id="rId1197"/>
    <hyperlink ref="F57" r:id="rId1198"/>
    <hyperlink ref="F58" r:id="rId1199"/>
    <hyperlink ref="F59" r:id="rId1200"/>
    <hyperlink ref="F60" r:id="rId1201"/>
    <hyperlink ref="F61" r:id="rId1202"/>
    <hyperlink ref="F62" r:id="rId1203"/>
    <hyperlink ref="F63" r:id="rId1204"/>
    <hyperlink ref="F64" r:id="rId1205"/>
    <hyperlink ref="F65" r:id="rId1206"/>
    <hyperlink ref="F66" r:id="rId1207"/>
    <hyperlink ref="F67" r:id="rId1208"/>
    <hyperlink ref="F68" r:id="rId1209"/>
    <hyperlink ref="F69" r:id="rId1210"/>
    <hyperlink ref="F70" r:id="rId1211"/>
    <hyperlink ref="F71" r:id="rId1212"/>
    <hyperlink ref="F72" r:id="rId1213"/>
    <hyperlink ref="F73" r:id="rId1214"/>
    <hyperlink ref="F74" r:id="rId1215"/>
    <hyperlink ref="F75" r:id="rId1216"/>
    <hyperlink ref="F76" r:id="rId1217"/>
    <hyperlink ref="F77" r:id="rId1218"/>
    <hyperlink ref="F78" r:id="rId1219"/>
    <hyperlink ref="F79" r:id="rId1220"/>
    <hyperlink ref="F80" r:id="rId1221"/>
    <hyperlink ref="F81" r:id="rId1222"/>
    <hyperlink ref="F82" r:id="rId1223"/>
    <hyperlink ref="F83" r:id="rId1224"/>
    <hyperlink ref="F84" r:id="rId1225"/>
    <hyperlink ref="F85" r:id="rId1226"/>
    <hyperlink ref="F86" r:id="rId1227"/>
    <hyperlink ref="F87" r:id="rId1228"/>
    <hyperlink ref="F88" r:id="rId1229"/>
    <hyperlink ref="F89" r:id="rId1230"/>
    <hyperlink ref="F90" r:id="rId1231"/>
    <hyperlink ref="F91" r:id="rId1232"/>
    <hyperlink ref="F92" r:id="rId1233"/>
    <hyperlink ref="F93" r:id="rId1234"/>
    <hyperlink ref="F94" r:id="rId1235"/>
    <hyperlink ref="F95" r:id="rId1236"/>
    <hyperlink ref="F96" r:id="rId1237"/>
    <hyperlink ref="F97" r:id="rId1238"/>
    <hyperlink ref="F98" r:id="rId1239"/>
    <hyperlink ref="F99" r:id="rId1240"/>
    <hyperlink ref="F100" r:id="rId1241"/>
    <hyperlink ref="F101" r:id="rId1242"/>
    <hyperlink ref="F102" r:id="rId1243"/>
    <hyperlink ref="F103" r:id="rId1244"/>
    <hyperlink ref="F104" r:id="rId1245"/>
    <hyperlink ref="F105" r:id="rId1246"/>
    <hyperlink ref="F106" r:id="rId1247"/>
    <hyperlink ref="F107" r:id="rId1248"/>
    <hyperlink ref="F108" r:id="rId1249"/>
    <hyperlink ref="F109" r:id="rId1250"/>
    <hyperlink ref="F110" r:id="rId1251"/>
    <hyperlink ref="F111" r:id="rId1252"/>
    <hyperlink ref="F112" r:id="rId1253"/>
    <hyperlink ref="F113" r:id="rId1254"/>
    <hyperlink ref="F114" r:id="rId1255"/>
    <hyperlink ref="F115" r:id="rId1256"/>
    <hyperlink ref="F116" r:id="rId1257"/>
    <hyperlink ref="F117" r:id="rId1258"/>
    <hyperlink ref="F118" r:id="rId1259"/>
    <hyperlink ref="F119" r:id="rId1260"/>
    <hyperlink ref="F120" r:id="rId1261"/>
    <hyperlink ref="F121" r:id="rId1262"/>
    <hyperlink ref="F122" r:id="rId1263"/>
    <hyperlink ref="F123" r:id="rId1264"/>
    <hyperlink ref="F124" r:id="rId1265"/>
    <hyperlink ref="F125" r:id="rId1266"/>
    <hyperlink ref="F126" r:id="rId1267"/>
    <hyperlink ref="F127" r:id="rId1268"/>
    <hyperlink ref="F128" r:id="rId1269"/>
    <hyperlink ref="F129" r:id="rId1270"/>
    <hyperlink ref="F130" r:id="rId1271"/>
    <hyperlink ref="F131" r:id="rId1272"/>
    <hyperlink ref="F132" r:id="rId1273"/>
    <hyperlink ref="F133" r:id="rId1274"/>
    <hyperlink ref="F134" r:id="rId1275"/>
    <hyperlink ref="F135" r:id="rId1276"/>
    <hyperlink ref="F136" r:id="rId1277"/>
    <hyperlink ref="F137" r:id="rId1278"/>
    <hyperlink ref="F138" r:id="rId1279"/>
    <hyperlink ref="F139" r:id="rId1280"/>
    <hyperlink ref="F140" r:id="rId1281"/>
    <hyperlink ref="F141" r:id="rId1282"/>
    <hyperlink ref="F142" r:id="rId1283"/>
    <hyperlink ref="F143" r:id="rId1284"/>
    <hyperlink ref="F144" r:id="rId1285"/>
    <hyperlink ref="F145" r:id="rId1286"/>
    <hyperlink ref="F146" r:id="rId1287"/>
    <hyperlink ref="F147" r:id="rId1288"/>
    <hyperlink ref="F148" r:id="rId1289"/>
    <hyperlink ref="F149" r:id="rId1290"/>
    <hyperlink ref="F150" r:id="rId1291"/>
    <hyperlink ref="F151" r:id="rId1292"/>
    <hyperlink ref="F152" r:id="rId1293"/>
    <hyperlink ref="F153" r:id="rId1294"/>
    <hyperlink ref="F154" r:id="rId1295"/>
    <hyperlink ref="F155" r:id="rId1296"/>
    <hyperlink ref="F156" r:id="rId1297"/>
    <hyperlink ref="F157" r:id="rId1298"/>
    <hyperlink ref="F158" r:id="rId1299"/>
    <hyperlink ref="F159" r:id="rId1300"/>
    <hyperlink ref="F160" r:id="rId1301"/>
    <hyperlink ref="F161" r:id="rId1302"/>
    <hyperlink ref="F162" r:id="rId1303"/>
    <hyperlink ref="F163" r:id="rId1304"/>
    <hyperlink ref="F164" r:id="rId1305"/>
    <hyperlink ref="F165" r:id="rId1306"/>
    <hyperlink ref="F166" r:id="rId1307"/>
    <hyperlink ref="F167" r:id="rId1308"/>
    <hyperlink ref="F168" r:id="rId1309"/>
    <hyperlink ref="F169" r:id="rId1310"/>
    <hyperlink ref="F170" r:id="rId1311"/>
    <hyperlink ref="F171" r:id="rId1312"/>
    <hyperlink ref="F172" r:id="rId1313"/>
    <hyperlink ref="F173" r:id="rId1314"/>
    <hyperlink ref="F174" r:id="rId1315"/>
    <hyperlink ref="F175" r:id="rId1316"/>
    <hyperlink ref="F176" r:id="rId1317"/>
    <hyperlink ref="F177" r:id="rId1318"/>
    <hyperlink ref="F178" r:id="rId1319"/>
    <hyperlink ref="F179" r:id="rId1320"/>
    <hyperlink ref="F180" r:id="rId1321"/>
    <hyperlink ref="F181" r:id="rId1322"/>
    <hyperlink ref="F182" r:id="rId1323"/>
    <hyperlink ref="F183" r:id="rId1324"/>
    <hyperlink ref="F184" r:id="rId1325"/>
    <hyperlink ref="F185" r:id="rId1326"/>
    <hyperlink ref="F186" r:id="rId1327"/>
    <hyperlink ref="F187" r:id="rId1328"/>
    <hyperlink ref="F188" r:id="rId1329"/>
    <hyperlink ref="F189" r:id="rId1330"/>
    <hyperlink ref="F190" r:id="rId1331"/>
    <hyperlink ref="F191" r:id="rId1332"/>
    <hyperlink ref="F192" r:id="rId1333"/>
    <hyperlink ref="F193" r:id="rId1334"/>
    <hyperlink ref="F194" r:id="rId1335"/>
    <hyperlink ref="F195" r:id="rId1336"/>
    <hyperlink ref="F196" r:id="rId1337"/>
    <hyperlink ref="F197" r:id="rId1338"/>
    <hyperlink ref="F198" r:id="rId1339"/>
    <hyperlink ref="F199" r:id="rId1340"/>
    <hyperlink ref="F200" r:id="rId1341"/>
    <hyperlink ref="F201" r:id="rId1342"/>
    <hyperlink ref="F202" r:id="rId1343"/>
    <hyperlink ref="F203" r:id="rId1344"/>
    <hyperlink ref="F204" r:id="rId1345"/>
    <hyperlink ref="F205" r:id="rId1346"/>
    <hyperlink ref="F206" r:id="rId1347"/>
    <hyperlink ref="F207" r:id="rId1348"/>
    <hyperlink ref="F208" r:id="rId1349"/>
    <hyperlink ref="F209" r:id="rId1350"/>
    <hyperlink ref="F210" r:id="rId1351"/>
    <hyperlink ref="F211" r:id="rId1352"/>
    <hyperlink ref="F212" r:id="rId1353"/>
    <hyperlink ref="F213" r:id="rId1354"/>
    <hyperlink ref="F214" r:id="rId1355"/>
    <hyperlink ref="F215" r:id="rId1356"/>
    <hyperlink ref="F216" r:id="rId1357"/>
    <hyperlink ref="F217" r:id="rId1358"/>
    <hyperlink ref="F218" r:id="rId1359"/>
    <hyperlink ref="F219" r:id="rId1360"/>
    <hyperlink ref="F220" r:id="rId1361"/>
    <hyperlink ref="F221" r:id="rId1362"/>
    <hyperlink ref="F222" r:id="rId1363"/>
    <hyperlink ref="F223" r:id="rId1364"/>
    <hyperlink ref="F224" r:id="rId1365"/>
    <hyperlink ref="F225" r:id="rId1366"/>
    <hyperlink ref="F226" r:id="rId1367"/>
    <hyperlink ref="F227" r:id="rId1368"/>
    <hyperlink ref="F228" r:id="rId1369"/>
    <hyperlink ref="F229" r:id="rId1370"/>
    <hyperlink ref="F230" r:id="rId1371"/>
    <hyperlink ref="F231" r:id="rId1372"/>
    <hyperlink ref="F232" r:id="rId1373"/>
    <hyperlink ref="F233" r:id="rId1374"/>
    <hyperlink ref="F234" r:id="rId1375"/>
    <hyperlink ref="F235" r:id="rId1376"/>
    <hyperlink ref="F236" r:id="rId1377"/>
    <hyperlink ref="F237" r:id="rId1378"/>
    <hyperlink ref="F238" r:id="rId1379"/>
    <hyperlink ref="F239" r:id="rId1380"/>
    <hyperlink ref="F240" r:id="rId1381"/>
    <hyperlink ref="F241" r:id="rId1382"/>
    <hyperlink ref="F242" r:id="rId1383"/>
    <hyperlink ref="F243" r:id="rId1384"/>
    <hyperlink ref="F244" r:id="rId1385"/>
    <hyperlink ref="F245" r:id="rId1386"/>
    <hyperlink ref="F246" r:id="rId1387"/>
    <hyperlink ref="F247" r:id="rId1388"/>
    <hyperlink ref="F248" r:id="rId1389"/>
    <hyperlink ref="F249" r:id="rId1390"/>
    <hyperlink ref="F250" r:id="rId1391"/>
    <hyperlink ref="F251" r:id="rId1392"/>
    <hyperlink ref="F252" r:id="rId1393"/>
    <hyperlink ref="F253" r:id="rId1394"/>
    <hyperlink ref="F254" r:id="rId1395"/>
    <hyperlink ref="F255" r:id="rId1396"/>
    <hyperlink ref="F256" r:id="rId1397"/>
    <hyperlink ref="F257" r:id="rId1398"/>
    <hyperlink ref="F258" r:id="rId1399"/>
    <hyperlink ref="F259" r:id="rId1400"/>
    <hyperlink ref="F260" r:id="rId1401"/>
    <hyperlink ref="F261" r:id="rId1402"/>
    <hyperlink ref="F262" r:id="rId1403"/>
    <hyperlink ref="F263" r:id="rId1404"/>
    <hyperlink ref="F264" r:id="rId1405"/>
    <hyperlink ref="F265" r:id="rId1406"/>
    <hyperlink ref="F266" r:id="rId1407"/>
    <hyperlink ref="F267" r:id="rId1408"/>
    <hyperlink ref="F268" r:id="rId1409"/>
    <hyperlink ref="F269" r:id="rId1410"/>
    <hyperlink ref="F270" r:id="rId1411"/>
    <hyperlink ref="F271" r:id="rId1412"/>
    <hyperlink ref="F272" r:id="rId1413"/>
    <hyperlink ref="F273" r:id="rId1414"/>
    <hyperlink ref="F274" r:id="rId1415"/>
    <hyperlink ref="F275" r:id="rId1416"/>
    <hyperlink ref="F276" r:id="rId1417"/>
    <hyperlink ref="F277" r:id="rId1418"/>
    <hyperlink ref="F278" r:id="rId1419"/>
    <hyperlink ref="F279" r:id="rId1420"/>
    <hyperlink ref="F280" r:id="rId1421"/>
    <hyperlink ref="F281" r:id="rId1422"/>
    <hyperlink ref="F282" r:id="rId1423"/>
    <hyperlink ref="F283" r:id="rId1424"/>
    <hyperlink ref="F284" r:id="rId1425"/>
    <hyperlink ref="F285" r:id="rId1426"/>
    <hyperlink ref="F286" r:id="rId1427"/>
    <hyperlink ref="F287" r:id="rId1428"/>
    <hyperlink ref="F288" r:id="rId1429"/>
    <hyperlink ref="F289" r:id="rId1430"/>
    <hyperlink ref="F290" r:id="rId1431"/>
    <hyperlink ref="F291" r:id="rId1432"/>
    <hyperlink ref="F292" r:id="rId1433"/>
    <hyperlink ref="F293" r:id="rId1434"/>
    <hyperlink ref="F294" r:id="rId1435"/>
    <hyperlink ref="F295" r:id="rId1436"/>
    <hyperlink ref="F296" r:id="rId1437"/>
    <hyperlink ref="F297" r:id="rId1438"/>
    <hyperlink ref="F298" r:id="rId1439"/>
    <hyperlink ref="F299" r:id="rId1440"/>
    <hyperlink ref="F300" r:id="rId1441"/>
    <hyperlink ref="F301" r:id="rId1442"/>
    <hyperlink ref="F302" r:id="rId1443"/>
    <hyperlink ref="F303" r:id="rId1444"/>
    <hyperlink ref="F304" r:id="rId1445"/>
    <hyperlink ref="F305" r:id="rId1446"/>
    <hyperlink ref="F306" r:id="rId1447"/>
    <hyperlink ref="F307" r:id="rId1448"/>
    <hyperlink ref="F308" r:id="rId1449"/>
    <hyperlink ref="F309" r:id="rId1450"/>
    <hyperlink ref="F310" r:id="rId1451"/>
    <hyperlink ref="F311" r:id="rId1452"/>
    <hyperlink ref="F312" r:id="rId1453"/>
    <hyperlink ref="F313" r:id="rId1454"/>
    <hyperlink ref="F314" r:id="rId1455"/>
    <hyperlink ref="F315" r:id="rId1456"/>
    <hyperlink ref="F316" r:id="rId1457"/>
    <hyperlink ref="F317" r:id="rId1458"/>
    <hyperlink ref="F318" r:id="rId1459"/>
    <hyperlink ref="F319" r:id="rId1460"/>
    <hyperlink ref="F320" r:id="rId1461"/>
    <hyperlink ref="F321" r:id="rId1462"/>
    <hyperlink ref="F322" r:id="rId1463"/>
    <hyperlink ref="F323" r:id="rId1464"/>
    <hyperlink ref="F324" r:id="rId1465"/>
    <hyperlink ref="F325" r:id="rId1466"/>
    <hyperlink ref="F326" r:id="rId1467"/>
    <hyperlink ref="F327" r:id="rId1468"/>
    <hyperlink ref="F328" r:id="rId1469"/>
    <hyperlink ref="F329" r:id="rId1470"/>
    <hyperlink ref="F330" r:id="rId1471"/>
    <hyperlink ref="F331" r:id="rId1472"/>
    <hyperlink ref="F332" r:id="rId1473"/>
    <hyperlink ref="F333" r:id="rId1474"/>
    <hyperlink ref="F334" r:id="rId1475"/>
    <hyperlink ref="F335" r:id="rId1476"/>
    <hyperlink ref="F336" r:id="rId1477"/>
    <hyperlink ref="F337" r:id="rId1478"/>
    <hyperlink ref="F338" r:id="rId1479"/>
    <hyperlink ref="F339" r:id="rId1480"/>
    <hyperlink ref="F340" r:id="rId1481"/>
    <hyperlink ref="F341" r:id="rId1482"/>
    <hyperlink ref="F342" r:id="rId1483"/>
    <hyperlink ref="F343" r:id="rId1484"/>
    <hyperlink ref="F344" r:id="rId1485"/>
    <hyperlink ref="F345" r:id="rId1486"/>
    <hyperlink ref="F346" r:id="rId1487"/>
    <hyperlink ref="F347" r:id="rId1488"/>
    <hyperlink ref="F348" r:id="rId1489"/>
    <hyperlink ref="F349" r:id="rId1490"/>
    <hyperlink ref="F350" r:id="rId1491"/>
    <hyperlink ref="F351" r:id="rId1492"/>
    <hyperlink ref="F352" r:id="rId1493"/>
    <hyperlink ref="F353" r:id="rId1494"/>
    <hyperlink ref="F354" r:id="rId1495"/>
    <hyperlink ref="F355" r:id="rId1496"/>
    <hyperlink ref="F356" r:id="rId1497"/>
    <hyperlink ref="F357" r:id="rId1498"/>
    <hyperlink ref="F358" r:id="rId1499"/>
    <hyperlink ref="F359" r:id="rId1500"/>
    <hyperlink ref="F360" r:id="rId1501"/>
    <hyperlink ref="F361" r:id="rId1502"/>
    <hyperlink ref="F362" r:id="rId1503"/>
    <hyperlink ref="F363" r:id="rId1504"/>
    <hyperlink ref="F364" r:id="rId1505"/>
    <hyperlink ref="F365" r:id="rId1506"/>
    <hyperlink ref="F366" r:id="rId1507"/>
    <hyperlink ref="F367" r:id="rId1508"/>
    <hyperlink ref="F368" r:id="rId1509"/>
    <hyperlink ref="F369" r:id="rId1510"/>
    <hyperlink ref="F370" r:id="rId1511"/>
    <hyperlink ref="F371" r:id="rId1512"/>
    <hyperlink ref="F372" r:id="rId1513"/>
    <hyperlink ref="F373" r:id="rId1514"/>
    <hyperlink ref="F374" r:id="rId1515"/>
    <hyperlink ref="F375" r:id="rId1516"/>
    <hyperlink ref="F376" r:id="rId1517"/>
    <hyperlink ref="F377" r:id="rId1518"/>
    <hyperlink ref="F378" r:id="rId1519"/>
    <hyperlink ref="F379" r:id="rId1520"/>
    <hyperlink ref="F380" r:id="rId1521"/>
    <hyperlink ref="F381" r:id="rId1522"/>
    <hyperlink ref="F382" r:id="rId1523"/>
    <hyperlink ref="F383" r:id="rId1524"/>
    <hyperlink ref="F384" r:id="rId1525"/>
    <hyperlink ref="F385" r:id="rId1526"/>
    <hyperlink ref="F386" r:id="rId1527"/>
    <hyperlink ref="F387" r:id="rId1528"/>
    <hyperlink ref="F388" r:id="rId1529"/>
    <hyperlink ref="F389" r:id="rId1530"/>
    <hyperlink ref="F390" r:id="rId1531"/>
    <hyperlink ref="F391" r:id="rId1532"/>
    <hyperlink ref="F392" r:id="rId1533"/>
    <hyperlink ref="F393" r:id="rId1534"/>
    <hyperlink ref="F394" r:id="rId1535"/>
    <hyperlink ref="F395" r:id="rId1536"/>
    <hyperlink ref="F396" r:id="rId1537"/>
    <hyperlink ref="F397" r:id="rId1538"/>
    <hyperlink ref="F398" r:id="rId1539"/>
    <hyperlink ref="F399" r:id="rId1540"/>
    <hyperlink ref="F400" r:id="rId1541"/>
    <hyperlink ref="F401" r:id="rId1542"/>
    <hyperlink ref="F402" r:id="rId1543"/>
    <hyperlink ref="F403" r:id="rId1544"/>
    <hyperlink ref="F404" r:id="rId1545"/>
    <hyperlink ref="F405" r:id="rId1546"/>
    <hyperlink ref="F406" r:id="rId1547"/>
    <hyperlink ref="F407" r:id="rId1548"/>
    <hyperlink ref="F408" r:id="rId1549"/>
    <hyperlink ref="F409" r:id="rId1550"/>
    <hyperlink ref="F410" r:id="rId1551"/>
    <hyperlink ref="F411" r:id="rId1552"/>
    <hyperlink ref="F412" r:id="rId1553"/>
    <hyperlink ref="F413" r:id="rId1554"/>
    <hyperlink ref="F414" r:id="rId1555"/>
    <hyperlink ref="F415" r:id="rId1556"/>
    <hyperlink ref="F416" r:id="rId1557"/>
    <hyperlink ref="F417" r:id="rId1558"/>
    <hyperlink ref="F418" r:id="rId1559"/>
    <hyperlink ref="F419" r:id="rId1560"/>
    <hyperlink ref="F420" r:id="rId1561"/>
    <hyperlink ref="F421" r:id="rId1562"/>
    <hyperlink ref="F422" r:id="rId1563"/>
    <hyperlink ref="F423" r:id="rId1564"/>
    <hyperlink ref="F424" r:id="rId1565"/>
    <hyperlink ref="F425" r:id="rId1566"/>
    <hyperlink ref="F426" r:id="rId1567"/>
    <hyperlink ref="F427" r:id="rId1568"/>
    <hyperlink ref="F428" r:id="rId1569"/>
    <hyperlink ref="F429" r:id="rId1570"/>
    <hyperlink ref="F430" r:id="rId1571"/>
    <hyperlink ref="F431" r:id="rId1572"/>
    <hyperlink ref="F432" r:id="rId1573"/>
    <hyperlink ref="F433" r:id="rId1574"/>
    <hyperlink ref="F434" r:id="rId1575"/>
    <hyperlink ref="F435" r:id="rId1576"/>
    <hyperlink ref="F436" r:id="rId1577"/>
    <hyperlink ref="F437" r:id="rId1578"/>
    <hyperlink ref="F438" r:id="rId1579"/>
    <hyperlink ref="F439" r:id="rId1580"/>
    <hyperlink ref="F440" r:id="rId1581"/>
    <hyperlink ref="F441" r:id="rId1582"/>
    <hyperlink ref="F442" r:id="rId1583"/>
    <hyperlink ref="F443" r:id="rId1584"/>
    <hyperlink ref="F444" r:id="rId1585"/>
    <hyperlink ref="F445" r:id="rId1586"/>
    <hyperlink ref="F446" r:id="rId1587"/>
    <hyperlink ref="F447" r:id="rId1588"/>
    <hyperlink ref="F448" r:id="rId1589"/>
    <hyperlink ref="F449" r:id="rId1590"/>
    <hyperlink ref="F450" r:id="rId1591"/>
    <hyperlink ref="F451" r:id="rId1592"/>
    <hyperlink ref="F452" r:id="rId1593"/>
    <hyperlink ref="F453" r:id="rId1594"/>
    <hyperlink ref="F454" r:id="rId1595"/>
    <hyperlink ref="F455" r:id="rId1596"/>
    <hyperlink ref="F456" r:id="rId1597"/>
    <hyperlink ref="F457" r:id="rId1598"/>
    <hyperlink ref="F458" r:id="rId1599"/>
    <hyperlink ref="F459" r:id="rId1600"/>
    <hyperlink ref="F460" r:id="rId1601"/>
    <hyperlink ref="F461" r:id="rId1602"/>
    <hyperlink ref="F462" r:id="rId1603"/>
    <hyperlink ref="F463" r:id="rId1604"/>
    <hyperlink ref="F464" r:id="rId1605"/>
    <hyperlink ref="F465" r:id="rId1606"/>
    <hyperlink ref="F466" r:id="rId1607"/>
    <hyperlink ref="F467" r:id="rId1608"/>
    <hyperlink ref="F468" r:id="rId1609"/>
    <hyperlink ref="F469" r:id="rId1610"/>
    <hyperlink ref="F470" r:id="rId1611"/>
    <hyperlink ref="F471" r:id="rId1612"/>
    <hyperlink ref="F472" r:id="rId1613"/>
    <hyperlink ref="F473" r:id="rId1614"/>
    <hyperlink ref="F474" r:id="rId1615"/>
    <hyperlink ref="F475" r:id="rId1616"/>
    <hyperlink ref="F476" r:id="rId1617"/>
    <hyperlink ref="F477" r:id="rId1618"/>
    <hyperlink ref="F478" r:id="rId1619"/>
    <hyperlink ref="F479" r:id="rId1620"/>
    <hyperlink ref="F480" r:id="rId1621"/>
    <hyperlink ref="F481" r:id="rId1622"/>
    <hyperlink ref="F482" r:id="rId1623"/>
    <hyperlink ref="F483" r:id="rId1624"/>
    <hyperlink ref="F484" r:id="rId1625"/>
    <hyperlink ref="F485" r:id="rId1626"/>
    <hyperlink ref="F486" r:id="rId1627"/>
    <hyperlink ref="F487" r:id="rId1628"/>
    <hyperlink ref="F488" r:id="rId1629"/>
    <hyperlink ref="F489" r:id="rId1630"/>
    <hyperlink ref="F490" r:id="rId1631"/>
    <hyperlink ref="F491" r:id="rId1632"/>
    <hyperlink ref="F492" r:id="rId1633"/>
    <hyperlink ref="F493" r:id="rId1634"/>
    <hyperlink ref="F494" r:id="rId1635"/>
    <hyperlink ref="F495" r:id="rId1636"/>
    <hyperlink ref="F496" r:id="rId1637"/>
    <hyperlink ref="F497" r:id="rId1638"/>
    <hyperlink ref="F498" r:id="rId1639"/>
    <hyperlink ref="F499" r:id="rId1640"/>
    <hyperlink ref="AX3" r:id="rId1641"/>
    <hyperlink ref="AX4" r:id="rId1642"/>
    <hyperlink ref="AX5" r:id="rId1643"/>
    <hyperlink ref="AX6" r:id="rId1644"/>
    <hyperlink ref="AX7" r:id="rId1645"/>
    <hyperlink ref="AX8" r:id="rId1646"/>
    <hyperlink ref="AX9" r:id="rId1647"/>
    <hyperlink ref="AX10" r:id="rId1648"/>
    <hyperlink ref="AX11" r:id="rId1649"/>
    <hyperlink ref="AX12" r:id="rId1650"/>
    <hyperlink ref="AX13" r:id="rId1651"/>
    <hyperlink ref="AX14" r:id="rId1652"/>
    <hyperlink ref="AX15" r:id="rId1653"/>
    <hyperlink ref="AX16" r:id="rId1654"/>
    <hyperlink ref="AX17" r:id="rId1655"/>
    <hyperlink ref="AX18" r:id="rId1656"/>
    <hyperlink ref="AX19" r:id="rId1657"/>
    <hyperlink ref="AX20" r:id="rId1658"/>
    <hyperlink ref="AX21" r:id="rId1659"/>
    <hyperlink ref="AX22" r:id="rId1660"/>
    <hyperlink ref="AX23" r:id="rId1661"/>
    <hyperlink ref="AX24" r:id="rId1662"/>
    <hyperlink ref="AX25" r:id="rId1663"/>
    <hyperlink ref="AX26" r:id="rId1664"/>
    <hyperlink ref="AX27" r:id="rId1665"/>
    <hyperlink ref="AX28" r:id="rId1666"/>
    <hyperlink ref="AX29" r:id="rId1667"/>
    <hyperlink ref="AX30" r:id="rId1668"/>
    <hyperlink ref="AX31" r:id="rId1669"/>
    <hyperlink ref="AX32" r:id="rId1670"/>
    <hyperlink ref="AX33" r:id="rId1671"/>
    <hyperlink ref="AX34" r:id="rId1672"/>
    <hyperlink ref="AX35" r:id="rId1673"/>
    <hyperlink ref="AX36" r:id="rId1674"/>
    <hyperlink ref="AX37" r:id="rId1675"/>
    <hyperlink ref="AX38" r:id="rId1676"/>
    <hyperlink ref="AX39" r:id="rId1677"/>
    <hyperlink ref="AX40" r:id="rId1678"/>
    <hyperlink ref="AX41" r:id="rId1679"/>
    <hyperlink ref="AX42" r:id="rId1680"/>
    <hyperlink ref="AX43" r:id="rId1681"/>
    <hyperlink ref="AX44" r:id="rId1682"/>
    <hyperlink ref="AX45" r:id="rId1683"/>
    <hyperlink ref="AX46" r:id="rId1684"/>
    <hyperlink ref="AX47" r:id="rId1685"/>
    <hyperlink ref="AX48" r:id="rId1686"/>
    <hyperlink ref="AX49" r:id="rId1687"/>
    <hyperlink ref="AX50" r:id="rId1688"/>
    <hyperlink ref="AX51" r:id="rId1689"/>
    <hyperlink ref="AX52" r:id="rId1690"/>
    <hyperlink ref="AX53" r:id="rId1691"/>
    <hyperlink ref="AX54" r:id="rId1692"/>
    <hyperlink ref="AX55" r:id="rId1693"/>
    <hyperlink ref="AX56" r:id="rId1694"/>
    <hyperlink ref="AX57" r:id="rId1695"/>
    <hyperlink ref="AX58" r:id="rId1696"/>
    <hyperlink ref="AX59" r:id="rId1697"/>
    <hyperlink ref="AX60" r:id="rId1698"/>
    <hyperlink ref="AX61" r:id="rId1699"/>
    <hyperlink ref="AX62" r:id="rId1700"/>
    <hyperlink ref="AX63" r:id="rId1701"/>
    <hyperlink ref="AX64" r:id="rId1702"/>
    <hyperlink ref="AX65" r:id="rId1703"/>
    <hyperlink ref="AX66" r:id="rId1704"/>
    <hyperlink ref="AX67" r:id="rId1705"/>
    <hyperlink ref="AX68" r:id="rId1706"/>
    <hyperlink ref="AX69" r:id="rId1707"/>
    <hyperlink ref="AX70" r:id="rId1708"/>
    <hyperlink ref="AX71" r:id="rId1709"/>
    <hyperlink ref="AX72" r:id="rId1710"/>
    <hyperlink ref="AX73" r:id="rId1711"/>
    <hyperlink ref="AX74" r:id="rId1712"/>
    <hyperlink ref="AX75" r:id="rId1713"/>
    <hyperlink ref="AX76" r:id="rId1714"/>
    <hyperlink ref="AX77" r:id="rId1715"/>
    <hyperlink ref="AX78" r:id="rId1716"/>
    <hyperlink ref="AX79" r:id="rId1717"/>
    <hyperlink ref="AX80" r:id="rId1718"/>
    <hyperlink ref="AX81" r:id="rId1719"/>
    <hyperlink ref="AX82" r:id="rId1720"/>
    <hyperlink ref="AX83" r:id="rId1721"/>
    <hyperlink ref="AX84" r:id="rId1722"/>
    <hyperlink ref="AX85" r:id="rId1723"/>
    <hyperlink ref="AX86" r:id="rId1724"/>
    <hyperlink ref="AX87" r:id="rId1725"/>
    <hyperlink ref="AX88" r:id="rId1726"/>
    <hyperlink ref="AX89" r:id="rId1727"/>
    <hyperlink ref="AX90" r:id="rId1728"/>
    <hyperlink ref="AX91" r:id="rId1729"/>
    <hyperlink ref="AX92" r:id="rId1730"/>
    <hyperlink ref="AX93" r:id="rId1731"/>
    <hyperlink ref="AX94" r:id="rId1732"/>
    <hyperlink ref="AX95" r:id="rId1733"/>
    <hyperlink ref="AX96" r:id="rId1734"/>
    <hyperlink ref="AX97" r:id="rId1735"/>
    <hyperlink ref="AX98" r:id="rId1736"/>
    <hyperlink ref="AX99" r:id="rId1737"/>
    <hyperlink ref="AX100" r:id="rId1738"/>
    <hyperlink ref="AX101" r:id="rId1739"/>
    <hyperlink ref="AX102" r:id="rId1740"/>
    <hyperlink ref="AX103" r:id="rId1741"/>
    <hyperlink ref="AX104" r:id="rId1742"/>
    <hyperlink ref="AX105" r:id="rId1743"/>
    <hyperlink ref="AX106" r:id="rId1744"/>
    <hyperlink ref="AX107" r:id="rId1745"/>
    <hyperlink ref="AX108" r:id="rId1746"/>
    <hyperlink ref="AX109" r:id="rId1747"/>
    <hyperlink ref="AX110" r:id="rId1748"/>
    <hyperlink ref="AX111" r:id="rId1749"/>
    <hyperlink ref="AX112" r:id="rId1750"/>
    <hyperlink ref="AX113" r:id="rId1751"/>
    <hyperlink ref="AX114" r:id="rId1752"/>
    <hyperlink ref="AX115" r:id="rId1753"/>
    <hyperlink ref="AX116" r:id="rId1754"/>
    <hyperlink ref="AX117" r:id="rId1755"/>
    <hyperlink ref="AX118" r:id="rId1756"/>
    <hyperlink ref="AX119" r:id="rId1757"/>
    <hyperlink ref="AX120" r:id="rId1758"/>
    <hyperlink ref="AX121" r:id="rId1759"/>
    <hyperlink ref="AX122" r:id="rId1760"/>
    <hyperlink ref="AX123" r:id="rId1761"/>
    <hyperlink ref="AX124" r:id="rId1762"/>
    <hyperlink ref="AX125" r:id="rId1763"/>
    <hyperlink ref="AX126" r:id="rId1764"/>
    <hyperlink ref="AX127" r:id="rId1765"/>
    <hyperlink ref="AX128" r:id="rId1766"/>
    <hyperlink ref="AX129" r:id="rId1767"/>
    <hyperlink ref="AX130" r:id="rId1768"/>
    <hyperlink ref="AX131" r:id="rId1769"/>
    <hyperlink ref="AX132" r:id="rId1770"/>
    <hyperlink ref="AX133" r:id="rId1771"/>
    <hyperlink ref="AX134" r:id="rId1772"/>
    <hyperlink ref="AX135" r:id="rId1773"/>
    <hyperlink ref="AX136" r:id="rId1774"/>
    <hyperlink ref="AX137" r:id="rId1775"/>
    <hyperlink ref="AX138" r:id="rId1776"/>
    <hyperlink ref="AX139" r:id="rId1777"/>
    <hyperlink ref="AX140" r:id="rId1778"/>
    <hyperlink ref="AX141" r:id="rId1779"/>
    <hyperlink ref="AX142" r:id="rId1780"/>
    <hyperlink ref="AX143" r:id="rId1781"/>
    <hyperlink ref="AX144" r:id="rId1782"/>
    <hyperlink ref="AX145" r:id="rId1783"/>
    <hyperlink ref="AX146" r:id="rId1784"/>
    <hyperlink ref="AX147" r:id="rId1785"/>
    <hyperlink ref="AX148" r:id="rId1786"/>
    <hyperlink ref="AX149" r:id="rId1787"/>
    <hyperlink ref="AX150" r:id="rId1788"/>
    <hyperlink ref="AX151" r:id="rId1789"/>
    <hyperlink ref="AX152" r:id="rId1790"/>
    <hyperlink ref="AX153" r:id="rId1791"/>
    <hyperlink ref="AX154" r:id="rId1792"/>
    <hyperlink ref="AX155" r:id="rId1793"/>
    <hyperlink ref="AX156" r:id="rId1794"/>
    <hyperlink ref="AX157" r:id="rId1795"/>
    <hyperlink ref="AX158" r:id="rId1796"/>
    <hyperlink ref="AX159" r:id="rId1797"/>
    <hyperlink ref="AX160" r:id="rId1798"/>
    <hyperlink ref="AX161" r:id="rId1799"/>
    <hyperlink ref="AX162" r:id="rId1800"/>
    <hyperlink ref="AX163" r:id="rId1801"/>
    <hyperlink ref="AX164" r:id="rId1802"/>
    <hyperlink ref="AX165" r:id="rId1803"/>
    <hyperlink ref="AX166" r:id="rId1804"/>
    <hyperlink ref="AX167" r:id="rId1805"/>
    <hyperlink ref="AX168" r:id="rId1806"/>
    <hyperlink ref="AX169" r:id="rId1807"/>
    <hyperlink ref="AX170" r:id="rId1808"/>
    <hyperlink ref="AX171" r:id="rId1809"/>
    <hyperlink ref="AX172" r:id="rId1810"/>
    <hyperlink ref="AX173" r:id="rId1811"/>
    <hyperlink ref="AX174" r:id="rId1812"/>
    <hyperlink ref="AX175" r:id="rId1813"/>
    <hyperlink ref="AX176" r:id="rId1814"/>
    <hyperlink ref="AX177" r:id="rId1815"/>
    <hyperlink ref="AX178" r:id="rId1816"/>
    <hyperlink ref="AX179" r:id="rId1817"/>
    <hyperlink ref="AX180" r:id="rId1818"/>
    <hyperlink ref="AX181" r:id="rId1819"/>
    <hyperlink ref="AX182" r:id="rId1820"/>
    <hyperlink ref="AX183" r:id="rId1821"/>
    <hyperlink ref="AX184" r:id="rId1822"/>
    <hyperlink ref="AX185" r:id="rId1823"/>
    <hyperlink ref="AX186" r:id="rId1824"/>
    <hyperlink ref="AX187" r:id="rId1825"/>
    <hyperlink ref="AX188" r:id="rId1826"/>
    <hyperlink ref="AX189" r:id="rId1827"/>
    <hyperlink ref="AX190" r:id="rId1828"/>
    <hyperlink ref="AX191" r:id="rId1829"/>
    <hyperlink ref="AX192" r:id="rId1830"/>
    <hyperlink ref="AX193" r:id="rId1831"/>
    <hyperlink ref="AX194" r:id="rId1832"/>
    <hyperlink ref="AX195" r:id="rId1833"/>
    <hyperlink ref="AX196" r:id="rId1834"/>
    <hyperlink ref="AX197" r:id="rId1835"/>
    <hyperlink ref="AX198" r:id="rId1836"/>
    <hyperlink ref="AX199" r:id="rId1837"/>
    <hyperlink ref="AX200" r:id="rId1838"/>
    <hyperlink ref="AX201" r:id="rId1839"/>
    <hyperlink ref="AX202" r:id="rId1840"/>
    <hyperlink ref="AX203" r:id="rId1841"/>
    <hyperlink ref="AX204" r:id="rId1842"/>
    <hyperlink ref="AX205" r:id="rId1843"/>
    <hyperlink ref="AX206" r:id="rId1844"/>
    <hyperlink ref="AX207" r:id="rId1845"/>
    <hyperlink ref="AX208" r:id="rId1846"/>
    <hyperlink ref="AX209" r:id="rId1847"/>
    <hyperlink ref="AX210" r:id="rId1848"/>
    <hyperlink ref="AX211" r:id="rId1849"/>
    <hyperlink ref="AX212" r:id="rId1850"/>
    <hyperlink ref="AX213" r:id="rId1851"/>
    <hyperlink ref="AX214" r:id="rId1852"/>
    <hyperlink ref="AX215" r:id="rId1853"/>
    <hyperlink ref="AX216" r:id="rId1854"/>
    <hyperlink ref="AX217" r:id="rId1855"/>
    <hyperlink ref="AX218" r:id="rId1856"/>
    <hyperlink ref="AX219" r:id="rId1857"/>
    <hyperlink ref="AX220" r:id="rId1858"/>
    <hyperlink ref="AX221" r:id="rId1859"/>
    <hyperlink ref="AX222" r:id="rId1860"/>
    <hyperlink ref="AX223" r:id="rId1861"/>
    <hyperlink ref="AX224" r:id="rId1862"/>
    <hyperlink ref="AX225" r:id="rId1863"/>
    <hyperlink ref="AX226" r:id="rId1864"/>
    <hyperlink ref="AX227" r:id="rId1865"/>
    <hyperlink ref="AX228" r:id="rId1866"/>
    <hyperlink ref="AX229" r:id="rId1867"/>
    <hyperlink ref="AX230" r:id="rId1868"/>
    <hyperlink ref="AX231" r:id="rId1869"/>
    <hyperlink ref="AX232" r:id="rId1870"/>
    <hyperlink ref="AX233" r:id="rId1871"/>
    <hyperlink ref="AX234" r:id="rId1872"/>
    <hyperlink ref="AX235" r:id="rId1873"/>
    <hyperlink ref="AX236" r:id="rId1874"/>
    <hyperlink ref="AX237" r:id="rId1875"/>
    <hyperlink ref="AX238" r:id="rId1876"/>
    <hyperlink ref="AX239" r:id="rId1877"/>
    <hyperlink ref="AX240" r:id="rId1878"/>
    <hyperlink ref="AX241" r:id="rId1879"/>
    <hyperlink ref="AX242" r:id="rId1880"/>
    <hyperlink ref="AX243" r:id="rId1881"/>
    <hyperlink ref="AX244" r:id="rId1882"/>
    <hyperlink ref="AX245" r:id="rId1883"/>
    <hyperlink ref="AX246" r:id="rId1884"/>
    <hyperlink ref="AX247" r:id="rId1885"/>
    <hyperlink ref="AX248" r:id="rId1886"/>
    <hyperlink ref="AX249" r:id="rId1887"/>
    <hyperlink ref="AX250" r:id="rId1888"/>
    <hyperlink ref="AX251" r:id="rId1889"/>
    <hyperlink ref="AX252" r:id="rId1890"/>
    <hyperlink ref="AX253" r:id="rId1891"/>
    <hyperlink ref="AX254" r:id="rId1892"/>
    <hyperlink ref="AX255" r:id="rId1893"/>
    <hyperlink ref="AX256" r:id="rId1894"/>
    <hyperlink ref="AX257" r:id="rId1895"/>
    <hyperlink ref="AX258" r:id="rId1896"/>
    <hyperlink ref="AX259" r:id="rId1897"/>
    <hyperlink ref="AX260" r:id="rId1898"/>
    <hyperlink ref="AX261" r:id="rId1899"/>
    <hyperlink ref="AX262" r:id="rId1900"/>
    <hyperlink ref="AX263" r:id="rId1901"/>
    <hyperlink ref="AX264" r:id="rId1902"/>
    <hyperlink ref="AX265" r:id="rId1903"/>
    <hyperlink ref="AX266" r:id="rId1904"/>
    <hyperlink ref="AX267" r:id="rId1905"/>
    <hyperlink ref="AX268" r:id="rId1906"/>
    <hyperlink ref="AX269" r:id="rId1907"/>
    <hyperlink ref="AX270" r:id="rId1908"/>
    <hyperlink ref="AX271" r:id="rId1909"/>
    <hyperlink ref="AX272" r:id="rId1910"/>
    <hyperlink ref="AX273" r:id="rId1911"/>
    <hyperlink ref="AX274" r:id="rId1912"/>
    <hyperlink ref="AX275" r:id="rId1913"/>
    <hyperlink ref="AX276" r:id="rId1914"/>
    <hyperlink ref="AX277" r:id="rId1915"/>
    <hyperlink ref="AX278" r:id="rId1916"/>
    <hyperlink ref="AX279" r:id="rId1917"/>
    <hyperlink ref="AX280" r:id="rId1918"/>
    <hyperlink ref="AX281" r:id="rId1919"/>
    <hyperlink ref="AX282" r:id="rId1920"/>
    <hyperlink ref="AX283" r:id="rId1921"/>
    <hyperlink ref="AX284" r:id="rId1922"/>
    <hyperlink ref="AX285" r:id="rId1923"/>
    <hyperlink ref="AX286" r:id="rId1924"/>
    <hyperlink ref="AX287" r:id="rId1925"/>
    <hyperlink ref="AX288" r:id="rId1926"/>
    <hyperlink ref="AX289" r:id="rId1927"/>
    <hyperlink ref="AX290" r:id="rId1928"/>
    <hyperlink ref="AX291" r:id="rId1929"/>
    <hyperlink ref="AX292" r:id="rId1930"/>
    <hyperlink ref="AX293" r:id="rId1931"/>
    <hyperlink ref="AX294" r:id="rId1932"/>
    <hyperlink ref="AX295" r:id="rId1933"/>
    <hyperlink ref="AX296" r:id="rId1934"/>
    <hyperlink ref="AX297" r:id="rId1935"/>
    <hyperlink ref="AX298" r:id="rId1936"/>
    <hyperlink ref="AX299" r:id="rId1937"/>
    <hyperlink ref="AX300" r:id="rId1938"/>
    <hyperlink ref="AX301" r:id="rId1939"/>
    <hyperlink ref="AX302" r:id="rId1940"/>
    <hyperlink ref="AX303" r:id="rId1941"/>
    <hyperlink ref="AX304" r:id="rId1942"/>
    <hyperlink ref="AX305" r:id="rId1943"/>
    <hyperlink ref="AX306" r:id="rId1944"/>
    <hyperlink ref="AX307" r:id="rId1945"/>
    <hyperlink ref="AX308" r:id="rId1946"/>
    <hyperlink ref="AX309" r:id="rId1947"/>
    <hyperlink ref="AX310" r:id="rId1948"/>
    <hyperlink ref="AX311" r:id="rId1949"/>
    <hyperlink ref="AX312" r:id="rId1950"/>
    <hyperlink ref="AX313" r:id="rId1951"/>
    <hyperlink ref="AX314" r:id="rId1952"/>
    <hyperlink ref="AX315" r:id="rId1953"/>
    <hyperlink ref="AX316" r:id="rId1954"/>
    <hyperlink ref="AX317" r:id="rId1955"/>
    <hyperlink ref="AX318" r:id="rId1956"/>
    <hyperlink ref="AX319" r:id="rId1957"/>
    <hyperlink ref="AX320" r:id="rId1958"/>
    <hyperlink ref="AX321" r:id="rId1959"/>
    <hyperlink ref="AX322" r:id="rId1960"/>
    <hyperlink ref="AX323" r:id="rId1961"/>
    <hyperlink ref="AX324" r:id="rId1962"/>
    <hyperlink ref="AX325" r:id="rId1963"/>
    <hyperlink ref="AX326" r:id="rId1964"/>
    <hyperlink ref="AX327" r:id="rId1965"/>
    <hyperlink ref="AX328" r:id="rId1966"/>
    <hyperlink ref="AX329" r:id="rId1967"/>
    <hyperlink ref="AX330" r:id="rId1968"/>
    <hyperlink ref="AX331" r:id="rId1969"/>
    <hyperlink ref="AX332" r:id="rId1970"/>
    <hyperlink ref="AX333" r:id="rId1971"/>
    <hyperlink ref="AX334" r:id="rId1972"/>
    <hyperlink ref="AX335" r:id="rId1973"/>
    <hyperlink ref="AX336" r:id="rId1974"/>
    <hyperlink ref="AX337" r:id="rId1975"/>
    <hyperlink ref="AX338" r:id="rId1976"/>
    <hyperlink ref="AX339" r:id="rId1977"/>
    <hyperlink ref="AX340" r:id="rId1978"/>
    <hyperlink ref="AX341" r:id="rId1979"/>
    <hyperlink ref="AX342" r:id="rId1980"/>
    <hyperlink ref="AX343" r:id="rId1981"/>
    <hyperlink ref="AX344" r:id="rId1982"/>
    <hyperlink ref="AX345" r:id="rId1983"/>
    <hyperlink ref="AX346" r:id="rId1984"/>
    <hyperlink ref="AX347" r:id="rId1985"/>
    <hyperlink ref="AX348" r:id="rId1986"/>
    <hyperlink ref="AX349" r:id="rId1987"/>
    <hyperlink ref="AX350" r:id="rId1988"/>
    <hyperlink ref="AX351" r:id="rId1989"/>
    <hyperlink ref="AX352" r:id="rId1990"/>
    <hyperlink ref="AX353" r:id="rId1991"/>
    <hyperlink ref="AX354" r:id="rId1992"/>
    <hyperlink ref="AX355" r:id="rId1993"/>
    <hyperlink ref="AX356" r:id="rId1994"/>
    <hyperlink ref="AX357" r:id="rId1995"/>
    <hyperlink ref="AX358" r:id="rId1996"/>
    <hyperlink ref="AX359" r:id="rId1997"/>
    <hyperlink ref="AX360" r:id="rId1998"/>
    <hyperlink ref="AX361" r:id="rId1999"/>
    <hyperlink ref="AX362" r:id="rId2000"/>
    <hyperlink ref="AX363" r:id="rId2001"/>
    <hyperlink ref="AX364" r:id="rId2002"/>
    <hyperlink ref="AX365" r:id="rId2003"/>
    <hyperlink ref="AX366" r:id="rId2004"/>
    <hyperlink ref="AX367" r:id="rId2005"/>
    <hyperlink ref="AX368" r:id="rId2006"/>
    <hyperlink ref="AX369" r:id="rId2007"/>
    <hyperlink ref="AX370" r:id="rId2008"/>
    <hyperlink ref="AX371" r:id="rId2009"/>
    <hyperlink ref="AX372" r:id="rId2010"/>
    <hyperlink ref="AX373" r:id="rId2011"/>
    <hyperlink ref="AX374" r:id="rId2012"/>
    <hyperlink ref="AX375" r:id="rId2013"/>
    <hyperlink ref="AX376" r:id="rId2014"/>
    <hyperlink ref="AX377" r:id="rId2015"/>
    <hyperlink ref="AX378" r:id="rId2016"/>
    <hyperlink ref="AX379" r:id="rId2017"/>
    <hyperlink ref="AX380" r:id="rId2018"/>
    <hyperlink ref="AX381" r:id="rId2019"/>
    <hyperlink ref="AX382" r:id="rId2020"/>
    <hyperlink ref="AX383" r:id="rId2021"/>
    <hyperlink ref="AX384" r:id="rId2022"/>
    <hyperlink ref="AX385" r:id="rId2023"/>
    <hyperlink ref="AX386" r:id="rId2024"/>
    <hyperlink ref="AX387" r:id="rId2025"/>
    <hyperlink ref="AX388" r:id="rId2026"/>
    <hyperlink ref="AX389" r:id="rId2027"/>
    <hyperlink ref="AX390" r:id="rId2028"/>
    <hyperlink ref="AX391" r:id="rId2029"/>
    <hyperlink ref="AX392" r:id="rId2030"/>
    <hyperlink ref="AX393" r:id="rId2031"/>
    <hyperlink ref="AX394" r:id="rId2032"/>
    <hyperlink ref="AX395" r:id="rId2033"/>
    <hyperlink ref="AX396" r:id="rId2034"/>
    <hyperlink ref="AX397" r:id="rId2035"/>
    <hyperlink ref="AX398" r:id="rId2036"/>
    <hyperlink ref="AX399" r:id="rId2037"/>
    <hyperlink ref="AX400" r:id="rId2038"/>
    <hyperlink ref="AX401" r:id="rId2039"/>
    <hyperlink ref="AX402" r:id="rId2040"/>
    <hyperlink ref="AX403" r:id="rId2041"/>
    <hyperlink ref="AX404" r:id="rId2042"/>
    <hyperlink ref="AX405" r:id="rId2043"/>
    <hyperlink ref="AX406" r:id="rId2044"/>
    <hyperlink ref="AX407" r:id="rId2045"/>
    <hyperlink ref="AX408" r:id="rId2046"/>
    <hyperlink ref="AX409" r:id="rId2047"/>
    <hyperlink ref="AX410" r:id="rId2048"/>
    <hyperlink ref="AX411" r:id="rId2049"/>
    <hyperlink ref="AX412" r:id="rId2050"/>
    <hyperlink ref="AX413" r:id="rId2051"/>
    <hyperlink ref="AX414" r:id="rId2052"/>
    <hyperlink ref="AX415" r:id="rId2053"/>
    <hyperlink ref="AX416" r:id="rId2054"/>
    <hyperlink ref="AX417" r:id="rId2055"/>
    <hyperlink ref="AX418" r:id="rId2056"/>
    <hyperlink ref="AX419" r:id="rId2057"/>
    <hyperlink ref="AX420" r:id="rId2058"/>
    <hyperlink ref="AX421" r:id="rId2059"/>
    <hyperlink ref="AX422" r:id="rId2060"/>
    <hyperlink ref="AX423" r:id="rId2061"/>
    <hyperlink ref="AX424" r:id="rId2062"/>
    <hyperlink ref="AX425" r:id="rId2063"/>
    <hyperlink ref="AX426" r:id="rId2064"/>
    <hyperlink ref="AX427" r:id="rId2065"/>
    <hyperlink ref="AX428" r:id="rId2066"/>
    <hyperlink ref="AX429" r:id="rId2067"/>
    <hyperlink ref="AX430" r:id="rId2068"/>
    <hyperlink ref="AX431" r:id="rId2069"/>
    <hyperlink ref="AX432" r:id="rId2070"/>
    <hyperlink ref="AX433" r:id="rId2071"/>
    <hyperlink ref="AX434" r:id="rId2072"/>
    <hyperlink ref="AX435" r:id="rId2073"/>
    <hyperlink ref="AX436" r:id="rId2074"/>
    <hyperlink ref="AX437" r:id="rId2075"/>
    <hyperlink ref="AX438" r:id="rId2076"/>
    <hyperlink ref="AX439" r:id="rId2077"/>
    <hyperlink ref="AX440" r:id="rId2078"/>
    <hyperlink ref="AX441" r:id="rId2079"/>
    <hyperlink ref="AX442" r:id="rId2080"/>
    <hyperlink ref="AX443" r:id="rId2081"/>
    <hyperlink ref="AX444" r:id="rId2082"/>
    <hyperlink ref="AX445" r:id="rId2083"/>
    <hyperlink ref="AX446" r:id="rId2084"/>
    <hyperlink ref="AX447" r:id="rId2085"/>
    <hyperlink ref="AX448" r:id="rId2086"/>
    <hyperlink ref="AX449" r:id="rId2087"/>
    <hyperlink ref="AX450" r:id="rId2088"/>
    <hyperlink ref="AX451" r:id="rId2089"/>
    <hyperlink ref="AX452" r:id="rId2090"/>
    <hyperlink ref="AX453" r:id="rId2091"/>
    <hyperlink ref="AX454" r:id="rId2092"/>
    <hyperlink ref="AX455" r:id="rId2093"/>
    <hyperlink ref="AX456" r:id="rId2094"/>
    <hyperlink ref="AX457" r:id="rId2095"/>
    <hyperlink ref="AX458" r:id="rId2096"/>
    <hyperlink ref="AX459" r:id="rId2097"/>
    <hyperlink ref="AX460" r:id="rId2098"/>
    <hyperlink ref="AX461" r:id="rId2099"/>
    <hyperlink ref="AX462" r:id="rId2100"/>
    <hyperlink ref="AX463" r:id="rId2101"/>
    <hyperlink ref="AX464" r:id="rId2102"/>
    <hyperlink ref="AX465" r:id="rId2103"/>
    <hyperlink ref="AX466" r:id="rId2104"/>
    <hyperlink ref="AX467" r:id="rId2105"/>
    <hyperlink ref="AX468" r:id="rId2106"/>
    <hyperlink ref="AX469" r:id="rId2107"/>
    <hyperlink ref="AX470" r:id="rId2108"/>
    <hyperlink ref="AX471" r:id="rId2109"/>
    <hyperlink ref="AX472" r:id="rId2110"/>
    <hyperlink ref="AX473" r:id="rId2111"/>
    <hyperlink ref="AX474" r:id="rId2112"/>
    <hyperlink ref="AX475" r:id="rId2113"/>
    <hyperlink ref="AX476" r:id="rId2114"/>
    <hyperlink ref="AX477" r:id="rId2115"/>
    <hyperlink ref="AX478" r:id="rId2116"/>
    <hyperlink ref="AX479" r:id="rId2117"/>
    <hyperlink ref="AX480" r:id="rId2118"/>
    <hyperlink ref="AX481" r:id="rId2119"/>
    <hyperlink ref="AX482" r:id="rId2120"/>
    <hyperlink ref="AX483" r:id="rId2121"/>
    <hyperlink ref="AX484" r:id="rId2122"/>
    <hyperlink ref="AX485" r:id="rId2123"/>
    <hyperlink ref="AX486" r:id="rId2124"/>
    <hyperlink ref="AX487" r:id="rId2125"/>
    <hyperlink ref="AX488" r:id="rId2126"/>
    <hyperlink ref="AX489" r:id="rId2127"/>
    <hyperlink ref="AX490" r:id="rId2128"/>
    <hyperlink ref="AX491" r:id="rId2129"/>
    <hyperlink ref="AX492" r:id="rId2130"/>
    <hyperlink ref="AX493" r:id="rId2131"/>
    <hyperlink ref="AX494" r:id="rId2132"/>
    <hyperlink ref="AX495" r:id="rId2133"/>
    <hyperlink ref="AX496" r:id="rId2134"/>
    <hyperlink ref="AX497" r:id="rId2135"/>
    <hyperlink ref="AX498" r:id="rId2136"/>
    <hyperlink ref="AX499" r:id="rId2137"/>
  </hyperlinks>
  <pageMargins left="0.7" right="0.7" top="0.75" bottom="0.75" header="0.3" footer="0.3"/>
  <pageSetup orientation="portrait" horizontalDpi="0" verticalDpi="0" r:id="rId2138"/>
  <legacyDrawing r:id="rId2139"/>
  <tableParts count="1">
    <tablePart r:id="rId2140"/>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D21"/>
  <sheetViews>
    <sheetView workbookViewId="0"/>
  </sheetViews>
  <sheetFormatPr defaultRowHeight="15" x14ac:dyDescent="0.25"/>
  <cols>
    <col min="1" max="1" width="10.85546875" style="3" bestFit="1" customWidth="1"/>
    <col min="2" max="2" width="16.85546875" style="3" bestFit="1" customWidth="1"/>
    <col min="4" max="5" width="9.140625" customWidth="1"/>
  </cols>
  <sheetData>
    <row r="1" spans="1:1" x14ac:dyDescent="0.25">
      <c r="A1" s="3" t="s">
        <v>49</v>
      </c>
    </row>
    <row r="2" spans="1:1" ht="15" customHeight="1" x14ac:dyDescent="0.25"/>
    <row r="3" spans="1:1" ht="15" customHeight="1" x14ac:dyDescent="0.25">
      <c r="A3" s="32" t="s">
        <v>50</v>
      </c>
    </row>
    <row r="21" spans="4:4" x14ac:dyDescent="0.25">
      <c r="D21" s="7"/>
    </row>
  </sheetData>
  <dataConsolidate/>
  <dataValidations xWindow="63" yWindow="236" count="2">
    <dataValidation allowBlank="1" showInputMessage="1" showErrorMessage="1" promptTitle="Image ID" prompt="Enter a unique ID for the image." sqref="A2"/>
    <dataValidation allowBlank="1" showInputMessage="1" showErrorMessage="1" promptTitle="Image File Path" prompt="Enter an image file path.  Hover over the column header for examples." sqref="B2"/>
  </dataValidations>
  <pageMargins left="0.7" right="0.7" top="0.75" bottom="0.75" header="0.3" footer="0.3"/>
  <pageSetup orientation="portrait" horizontalDpi="0" verticalDpi="0" r:id="rId1"/>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X10"/>
  <sheetViews>
    <sheetView workbookViewId="0">
      <pane ySplit="2" topLeftCell="A3" activePane="bottomLeft" state="frozen"/>
      <selection pane="bottomLeft" activeCell="A3" sqref="A3"/>
    </sheetView>
  </sheetViews>
  <sheetFormatPr defaultRowHeight="15" x14ac:dyDescent="0.25"/>
  <cols>
    <col min="1" max="1" width="9.42578125" style="1" bestFit="1" customWidth="1"/>
    <col min="2" max="2" width="14.28515625" bestFit="1" customWidth="1"/>
    <col min="3" max="3" width="15" bestFit="1" customWidth="1"/>
    <col min="4" max="4" width="11.140625" bestFit="1" customWidth="1"/>
    <col min="5" max="5" width="13" bestFit="1" customWidth="1"/>
    <col min="6" max="6" width="8" bestFit="1" customWidth="1"/>
    <col min="7" max="8" width="13.5703125" hidden="1" customWidth="1"/>
    <col min="9" max="9" width="11" hidden="1" customWidth="1"/>
    <col min="10" max="10" width="12.5703125" hidden="1" customWidth="1"/>
    <col min="11" max="11" width="11" hidden="1" customWidth="1"/>
    <col min="12" max="12" width="9.7109375" hidden="1" customWidth="1"/>
    <col min="13" max="13" width="13.140625" hidden="1" customWidth="1"/>
    <col min="14" max="15" width="8.42578125" hidden="1" customWidth="1"/>
    <col min="16" max="16" width="18.28515625" hidden="1" customWidth="1"/>
    <col min="17" max="17" width="14.85546875" hidden="1" customWidth="1"/>
    <col min="18" max="18" width="14.5703125" hidden="1" customWidth="1"/>
    <col min="19" max="21" width="24.140625" hidden="1" customWidth="1"/>
    <col min="22" max="22" width="21.28515625" hidden="1" customWidth="1"/>
    <col min="23" max="23" width="19.28515625" hidden="1" customWidth="1"/>
    <col min="24" max="24" width="10" hidden="1" customWidth="1"/>
    <col min="25" max="25" width="13" customWidth="1"/>
  </cols>
  <sheetData>
    <row r="1" spans="1:24" x14ac:dyDescent="0.25">
      <c r="B1" s="56" t="s">
        <v>39</v>
      </c>
      <c r="C1" s="57"/>
      <c r="D1" s="57"/>
      <c r="E1" s="58"/>
      <c r="F1" s="55" t="s">
        <v>43</v>
      </c>
      <c r="G1" s="59" t="s">
        <v>44</v>
      </c>
      <c r="H1" s="60"/>
      <c r="I1" s="61" t="s">
        <v>40</v>
      </c>
      <c r="J1" s="62"/>
      <c r="K1" s="63" t="s">
        <v>42</v>
      </c>
      <c r="L1" s="64"/>
      <c r="M1" s="64"/>
      <c r="N1" s="64"/>
      <c r="O1" s="64"/>
      <c r="P1" s="64"/>
      <c r="Q1" s="64"/>
      <c r="R1" s="64"/>
      <c r="S1" s="64"/>
      <c r="T1" s="64"/>
      <c r="U1" s="64"/>
      <c r="V1" s="64"/>
      <c r="W1" s="64"/>
      <c r="X1" s="64"/>
    </row>
    <row r="2" spans="1:24" s="13" customFormat="1" ht="30" customHeight="1" x14ac:dyDescent="0.25">
      <c r="A2" s="11" t="s">
        <v>144</v>
      </c>
      <c r="B2" s="13" t="s">
        <v>21</v>
      </c>
      <c r="C2" s="13" t="s">
        <v>20</v>
      </c>
      <c r="D2" s="13" t="s">
        <v>11</v>
      </c>
      <c r="E2" s="13" t="s">
        <v>145</v>
      </c>
      <c r="F2" s="13" t="s">
        <v>46</v>
      </c>
      <c r="G2" s="13" t="s">
        <v>167</v>
      </c>
      <c r="H2" s="13" t="s">
        <v>168</v>
      </c>
      <c r="I2" s="13" t="s">
        <v>12</v>
      </c>
      <c r="J2" s="13" t="s">
        <v>166</v>
      </c>
      <c r="K2" s="13" t="s">
        <v>146</v>
      </c>
      <c r="L2" s="13" t="s">
        <v>148</v>
      </c>
      <c r="M2" s="13" t="s">
        <v>149</v>
      </c>
      <c r="N2" s="13" t="s">
        <v>150</v>
      </c>
      <c r="O2" s="13" t="s">
        <v>151</v>
      </c>
      <c r="P2" s="13" t="s">
        <v>170</v>
      </c>
      <c r="Q2" s="13" t="s">
        <v>171</v>
      </c>
      <c r="R2" s="13" t="s">
        <v>152</v>
      </c>
      <c r="S2" s="13" t="s">
        <v>153</v>
      </c>
      <c r="T2" s="13" t="s">
        <v>154</v>
      </c>
      <c r="U2" s="13" t="s">
        <v>155</v>
      </c>
      <c r="V2" s="13" t="s">
        <v>156</v>
      </c>
      <c r="W2" s="13" t="s">
        <v>157</v>
      </c>
      <c r="X2" s="13" t="s">
        <v>158</v>
      </c>
    </row>
    <row r="3" spans="1:24" x14ac:dyDescent="0.25">
      <c r="A3" s="14"/>
      <c r="B3" s="15"/>
      <c r="C3" s="15"/>
      <c r="D3" s="15"/>
      <c r="E3" s="15"/>
      <c r="F3" s="16"/>
      <c r="G3" s="65"/>
      <c r="H3" s="65"/>
      <c r="I3" s="53"/>
      <c r="J3" s="53"/>
      <c r="K3" s="48"/>
      <c r="L3" s="48"/>
      <c r="M3" s="48"/>
      <c r="N3" s="48"/>
      <c r="O3" s="48"/>
      <c r="P3" s="48"/>
      <c r="Q3" s="48"/>
      <c r="R3" s="48"/>
      <c r="S3" s="48"/>
      <c r="T3" s="48"/>
      <c r="U3" s="48"/>
      <c r="V3" s="48"/>
      <c r="W3" s="49"/>
      <c r="X3" s="49"/>
    </row>
    <row r="10" spans="1:24" ht="14.25" customHeight="1" x14ac:dyDescent="0.25"/>
  </sheetData>
  <dataConsolidate/>
  <dataValidations count="8">
    <dataValidation allowBlank="1" showInputMessage="1" promptTitle="Group Vertex Color" prompt="To select a color to use for all vertices in the group, right-click and select Select Color on the right-click menu." sqref="B3"/>
    <dataValidation type="list" allowBlank="1" showInputMessage="1" showErrorMessage="1" errorTitle="Invalid Group Vertex Shape" error="You have entered an invalid group vertex shape.  Try selecting from the drop-down list instead." promptTitle="Group Vertex Shape" prompt="Select a shape to use for all vertices in the group." sqref="C3">
      <formula1>ValidGroupShapes</formula1>
    </dataValidation>
    <dataValidation allowBlank="1" showInputMessage="1" showErrorMessage="1" promptTitle="Group Name" prompt="Enter the name of the group." sqref="A3"/>
    <dataValidation type="list" allowBlank="1" showInputMessage="1" showErrorMessage="1" errorTitle="Invalid Group Collapsed" error="You have entered an invalid group &quot;collapsed.&quot;  Try selecting from the drop-down list instead." promptTitle="Group Collapsed?" prompt="Set to Yes to collapse the group." sqref="E3">
      <formula1>ValidBooleansDefaultFalse</formula1>
    </dataValidation>
    <dataValidation allowBlank="1" sqref="K3"/>
    <dataValidation allowBlank="1" showInputMessage="1" showErrorMessage="1" errorTitle="Invalid Group Collapsed" error="You have entered an unrecognized &quot;group collapsed.&quot;  Try selecting from the drop-down list instead." promptTitle="Group Label" prompt="Enter an optional group label." sqref="F3"/>
    <dataValidation allowBlank="1" showInputMessage="1" showErrorMessage="1" errorTitle="Invalid Group Collapsed" error="You have entered an unrecognized &quot;group collapsed.&quot;  Try selecting from the drop-down list instead." promptTitle="Collapsed Location" prompt="Enter an optional collapsed location.  Collapsed X and Y values should be between 0 and 9,999.  If you enter Collapsed X and Y values, you should set NodeXL, Graph, Layout to &quot;None&quot; to prevent NodeXL from overwriting your values when you show the graph." sqref="G3:H3"/>
    <dataValidation type="list" allowBlank="1" showInputMessage="1" showErrorMessage="1" errorTitle="Invalid Group Visibility" error="You have entered an invalid group visibility.  Try selecting from the drop-down list instead." promptTitle="Group Visibility" prompt="Select an optional group visibility.  Groups are shown by default." sqref="D3">
      <formula1>ValidGroupVisibilities</formula1>
    </dataValidation>
  </dataValidations>
  <pageMargins left="0.7" right="0.7" top="0.75" bottom="0.75" header="0.3" footer="0.3"/>
  <pageSetup orientation="portrait" horizontalDpi="0" verticalDpi="0" r:id="rId1"/>
  <legacyDrawing r:id="rId2"/>
  <tableParts count="1">
    <tablePart r:id="rId3"/>
  </tableParts>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6"/>
  <dimension ref="A1:C2"/>
  <sheetViews>
    <sheetView workbookViewId="0">
      <selection activeCell="A2" sqref="A2"/>
    </sheetView>
  </sheetViews>
  <sheetFormatPr defaultRowHeight="15" x14ac:dyDescent="0.25"/>
  <cols>
    <col min="1" max="1" width="9.42578125" style="1" bestFit="1" customWidth="1"/>
    <col min="2" max="2" width="9.140625" style="1"/>
    <col min="3" max="3" width="11.5703125" bestFit="1" customWidth="1"/>
    <col min="4" max="4" width="9.140625" customWidth="1"/>
  </cols>
  <sheetData>
    <row r="1" spans="1:3" x14ac:dyDescent="0.25">
      <c r="A1" s="1" t="s">
        <v>144</v>
      </c>
      <c r="B1" s="1" t="s">
        <v>5</v>
      </c>
      <c r="C1" s="1" t="s">
        <v>147</v>
      </c>
    </row>
    <row r="2" spans="1:3" x14ac:dyDescent="0.25">
      <c r="C2" s="3"/>
    </row>
  </sheetData>
  <dataConsolidate/>
  <dataValidations xWindow="58" yWindow="226" count="3">
    <dataValidation allowBlank="1" showInputMessage="1" showErrorMessage="1" promptTitle="Group Name" prompt="Enter the name of the group.  The group name must also be entered on the Groups worksheet." sqref="A2"/>
    <dataValidation allowBlank="1" showInputMessage="1" showErrorMessage="1" promptTitle="Vertex Name" prompt="Enter the name of a vertex to include in the group." sqref="B2"/>
    <dataValidation allowBlank="1" showInputMessage="1" promptTitle="Vertex ID" prompt="This is the value of the hidden ID cell in the Vertices worksheet.  It gets filled in by the items on the NodeXL, Analysis, Groups menu." sqref="C2"/>
  </dataValidations>
  <pageMargins left="0.7" right="0.7" top="0.75" bottom="0.75" header="0.3" footer="0.3"/>
  <pageSetup orientation="portrait" horizontalDpi="0" verticalDpi="0" r:id="rId1"/>
  <legacyDrawing r:id="rId2"/>
  <tableParts count="1">
    <tablePart r:id="rId3"/>
  </tablePart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7"/>
  <dimension ref="A1:X144"/>
  <sheetViews>
    <sheetView workbookViewId="0">
      <selection activeCell="A2" sqref="A2"/>
    </sheetView>
  </sheetViews>
  <sheetFormatPr defaultRowHeight="15" x14ac:dyDescent="0.25"/>
  <cols>
    <col min="1" max="1" width="43.140625" customWidth="1"/>
    <col min="2" max="2" width="13.85546875" customWidth="1"/>
    <col min="3" max="3" width="9.140625" customWidth="1"/>
    <col min="4" max="4" width="12.85546875" hidden="1" customWidth="1"/>
    <col min="5" max="5" width="19.7109375" hidden="1" customWidth="1"/>
    <col min="6" max="6" width="15.5703125" hidden="1" customWidth="1"/>
    <col min="7" max="7" width="22.140625" hidden="1" customWidth="1"/>
    <col min="8" max="8" width="17.140625" hidden="1" customWidth="1"/>
    <col min="9" max="9" width="23.85546875" hidden="1" customWidth="1"/>
    <col min="10" max="10" width="28.28515625" hidden="1" customWidth="1"/>
    <col min="11" max="11" width="34.85546875" hidden="1" customWidth="1"/>
    <col min="12" max="12" width="25" hidden="1" customWidth="1"/>
    <col min="13" max="13" width="31.5703125" hidden="1" customWidth="1"/>
    <col min="14" max="14" width="26.5703125" hidden="1" customWidth="1"/>
    <col min="15" max="17" width="33.28515625" hidden="1" customWidth="1"/>
    <col min="18" max="18" width="26.5703125" hidden="1" customWidth="1"/>
    <col min="19" max="19" width="33" hidden="1" customWidth="1"/>
    <col min="20" max="20" width="19.5703125" hidden="1" customWidth="1"/>
    <col min="21" max="21" width="26.140625" hidden="1" customWidth="1"/>
    <col min="22" max="22" width="9.140625" hidden="1" customWidth="1"/>
    <col min="23" max="23" width="34.140625" hidden="1" customWidth="1"/>
    <col min="24" max="24" width="25.140625" hidden="1" customWidth="1"/>
  </cols>
  <sheetData>
    <row r="1" spans="1:24" ht="15" customHeight="1" thickBot="1" x14ac:dyDescent="0.3">
      <c r="A1" s="13" t="s">
        <v>162</v>
      </c>
      <c r="B1" s="13" t="s">
        <v>17</v>
      </c>
      <c r="D1" t="s">
        <v>79</v>
      </c>
      <c r="E1" t="s">
        <v>80</v>
      </c>
      <c r="F1" s="37" t="s">
        <v>86</v>
      </c>
      <c r="G1" s="38" t="s">
        <v>87</v>
      </c>
      <c r="H1" s="37" t="s">
        <v>92</v>
      </c>
      <c r="I1" s="38" t="s">
        <v>93</v>
      </c>
      <c r="J1" s="37" t="s">
        <v>98</v>
      </c>
      <c r="K1" s="38" t="s">
        <v>99</v>
      </c>
      <c r="L1" s="37" t="s">
        <v>104</v>
      </c>
      <c r="M1" s="38" t="s">
        <v>105</v>
      </c>
      <c r="N1" s="37" t="s">
        <v>110</v>
      </c>
      <c r="O1" s="38" t="s">
        <v>111</v>
      </c>
      <c r="P1" s="38" t="s">
        <v>138</v>
      </c>
      <c r="Q1" s="38" t="s">
        <v>139</v>
      </c>
      <c r="R1" s="37" t="s">
        <v>116</v>
      </c>
      <c r="S1" s="37" t="s">
        <v>117</v>
      </c>
      <c r="T1" s="37" t="s">
        <v>122</v>
      </c>
      <c r="U1" s="38" t="s">
        <v>123</v>
      </c>
      <c r="W1" t="s">
        <v>127</v>
      </c>
      <c r="X1" t="s">
        <v>17</v>
      </c>
    </row>
    <row r="2" spans="1:24" ht="15.75" thickTop="1" x14ac:dyDescent="0.25">
      <c r="A2" s="36"/>
      <c r="B2" s="36"/>
      <c r="D2" s="33">
        <f>MIN(Vertices[Degree])</f>
        <v>0</v>
      </c>
      <c r="E2" s="3">
        <f>COUNTIF(Vertices[Degree], "&gt;= " &amp; D2) - COUNTIF(Vertices[Degree], "&gt;=" &amp; D3)</f>
        <v>0</v>
      </c>
      <c r="F2" s="39">
        <f>MIN(Vertices[In-Degree])</f>
        <v>0</v>
      </c>
      <c r="G2" s="40">
        <f>COUNTIF(Vertices[In-Degree], "&gt;= " &amp; F2) - COUNTIF(Vertices[In-Degree], "&gt;=" &amp; F3)</f>
        <v>0</v>
      </c>
      <c r="H2" s="39">
        <f>MIN(Vertices[Out-Degree])</f>
        <v>0</v>
      </c>
      <c r="I2" s="40">
        <f>COUNTIF(Vertices[Out-Degree], "&gt;= " &amp; H2) - COUNTIF(Vertices[Out-Degree], "&gt;=" &amp; H3)</f>
        <v>0</v>
      </c>
      <c r="J2" s="39">
        <f>MIN(Vertices[Betweenness Centrality])</f>
        <v>0</v>
      </c>
      <c r="K2" s="40">
        <f>COUNTIF(Vertices[Betweenness Centrality], "&gt;= " &amp; J2) - COUNTIF(Vertices[Betweenness Centrality], "&gt;=" &amp; J3)</f>
        <v>0</v>
      </c>
      <c r="L2" s="39">
        <f>MIN(Vertices[Closeness Centrality])</f>
        <v>0</v>
      </c>
      <c r="M2" s="40">
        <f>COUNTIF(Vertices[Closeness Centrality], "&gt;= " &amp; L2) - COUNTIF(Vertices[Closeness Centrality], "&gt;=" &amp; L3)</f>
        <v>0</v>
      </c>
      <c r="N2" s="39">
        <f>MIN(Vertices[Eigenvector Centrality])</f>
        <v>0</v>
      </c>
      <c r="O2" s="40">
        <f>COUNTIF(Vertices[Eigenvector Centrality], "&gt;= " &amp; N2) - COUNTIF(Vertices[Eigenvector Centrality], "&gt;=" &amp; N3)</f>
        <v>0</v>
      </c>
      <c r="P2" s="39">
        <f>MIN(Vertices[PageRank])</f>
        <v>0</v>
      </c>
      <c r="Q2" s="40">
        <f>COUNTIF(Vertices[PageRank], "&gt;= " &amp; P2) - COUNTIF(Vertices[PageRank], "&gt;=" &amp; P3)</f>
        <v>0</v>
      </c>
      <c r="R2" s="39">
        <f>MIN(Vertices[Clustering Coefficient])</f>
        <v>0</v>
      </c>
      <c r="S2" s="45">
        <f>COUNTIF(Vertices[Clustering Coefficient], "&gt;= " &amp; R2) - COUNTIF(Vertices[Clustering Coefficient], "&gt;=" &amp; R3)</f>
        <v>0</v>
      </c>
      <c r="T2" s="39" t="e">
        <f ca="1">MIN(INDIRECT(DynamicFilterSourceColumnRange))</f>
        <v>#REF!</v>
      </c>
      <c r="U2" s="40" t="e">
        <f t="shared" ref="U2:U45" ca="1" si="0">COUNTIF(INDIRECT(DynamicFilterSourceColumnRange), "&gt;= " &amp; T2) - COUNTIF(INDIRECT(DynamicFilterSourceColumnRange), "&gt;=" &amp; T3)</f>
        <v>#REF!</v>
      </c>
      <c r="W2" t="s">
        <v>124</v>
      </c>
      <c r="X2">
        <f>ROWS(HistogramBins[Degree Bin]) - 1</f>
        <v>43</v>
      </c>
    </row>
    <row r="3" spans="1:24" x14ac:dyDescent="0.25">
      <c r="D3" s="34">
        <f t="shared" ref="D3:D44" si="1">D2+($D$45-$D$2)/BinDivisor</f>
        <v>0</v>
      </c>
      <c r="E3" s="3">
        <f>COUNTIF(Vertices[Degree], "&gt;= " &amp; D3) - COUNTIF(Vertices[Degree], "&gt;=" &amp; D4)</f>
        <v>0</v>
      </c>
      <c r="F3" s="41">
        <f t="shared" ref="F3:F44" si="2">F2+($F$45-$F$2)/BinDivisor</f>
        <v>0</v>
      </c>
      <c r="G3" s="42">
        <f>COUNTIF(Vertices[In-Degree], "&gt;= " &amp; F3) - COUNTIF(Vertices[In-Degree], "&gt;=" &amp; F4)</f>
        <v>0</v>
      </c>
      <c r="H3" s="41">
        <f t="shared" ref="H3:H44" si="3">H2+($H$45-$H$2)/BinDivisor</f>
        <v>0</v>
      </c>
      <c r="I3" s="42">
        <f>COUNTIF(Vertices[Out-Degree], "&gt;= " &amp; H3) - COUNTIF(Vertices[Out-Degree], "&gt;=" &amp; H4)</f>
        <v>0</v>
      </c>
      <c r="J3" s="41">
        <f t="shared" ref="J3:J44" si="4">J2+($J$45-$J$2)/BinDivisor</f>
        <v>0</v>
      </c>
      <c r="K3" s="42">
        <f>COUNTIF(Vertices[Betweenness Centrality], "&gt;= " &amp; J3) - COUNTIF(Vertices[Betweenness Centrality], "&gt;=" &amp; J4)</f>
        <v>0</v>
      </c>
      <c r="L3" s="41">
        <f t="shared" ref="L3:L44" si="5">L2+($L$45-$L$2)/BinDivisor</f>
        <v>0</v>
      </c>
      <c r="M3" s="42">
        <f>COUNTIF(Vertices[Closeness Centrality], "&gt;= " &amp; L3) - COUNTIF(Vertices[Closeness Centrality], "&gt;=" &amp; L4)</f>
        <v>0</v>
      </c>
      <c r="N3" s="41">
        <f t="shared" ref="N3:N44" si="6">N2+($N$45-$N$2)/BinDivisor</f>
        <v>0</v>
      </c>
      <c r="O3" s="42">
        <f>COUNTIF(Vertices[Eigenvector Centrality], "&gt;= " &amp; N3) - COUNTIF(Vertices[Eigenvector Centrality], "&gt;=" &amp; N4)</f>
        <v>0</v>
      </c>
      <c r="P3" s="41">
        <f t="shared" ref="P3:P44" si="7">P2+($P$45-$P$2)/BinDivisor</f>
        <v>0</v>
      </c>
      <c r="Q3" s="42">
        <f>COUNTIF(Vertices[PageRank], "&gt;= " &amp; P3) - COUNTIF(Vertices[PageRank], "&gt;=" &amp; P4)</f>
        <v>0</v>
      </c>
      <c r="R3" s="41">
        <f t="shared" ref="R3:R44" si="8">R2+($R$45-$R$2)/BinDivisor</f>
        <v>0</v>
      </c>
      <c r="S3" s="46">
        <f>COUNTIF(Vertices[Clustering Coefficient], "&gt;= " &amp; R3) - COUNTIF(Vertices[Clustering Coefficient], "&gt;=" &amp; R4)</f>
        <v>0</v>
      </c>
      <c r="T3" s="41" t="e">
        <f t="shared" ref="T3:T44" ca="1" si="9">T2+($T$45-$T$2)/BinDivisor</f>
        <v>#REF!</v>
      </c>
      <c r="U3" s="42" t="e">
        <f t="shared" ca="1" si="0"/>
        <v>#REF!</v>
      </c>
      <c r="W3" t="s">
        <v>125</v>
      </c>
      <c r="X3" t="s">
        <v>85</v>
      </c>
    </row>
    <row r="4" spans="1:24" x14ac:dyDescent="0.25">
      <c r="D4" s="34">
        <f t="shared" si="1"/>
        <v>0</v>
      </c>
      <c r="E4" s="3">
        <f>COUNTIF(Vertices[Degree], "&gt;= " &amp; D4) - COUNTIF(Vertices[Degree], "&gt;=" &amp; D5)</f>
        <v>0</v>
      </c>
      <c r="F4" s="39">
        <f t="shared" si="2"/>
        <v>0</v>
      </c>
      <c r="G4" s="40">
        <f>COUNTIF(Vertices[In-Degree], "&gt;= " &amp; F4) - COUNTIF(Vertices[In-Degree], "&gt;=" &amp; F5)</f>
        <v>0</v>
      </c>
      <c r="H4" s="39">
        <f t="shared" si="3"/>
        <v>0</v>
      </c>
      <c r="I4" s="40">
        <f>COUNTIF(Vertices[Out-Degree], "&gt;= " &amp; H4) - COUNTIF(Vertices[Out-Degree], "&gt;=" &amp; H5)</f>
        <v>0</v>
      </c>
      <c r="J4" s="39">
        <f t="shared" si="4"/>
        <v>0</v>
      </c>
      <c r="K4" s="40">
        <f>COUNTIF(Vertices[Betweenness Centrality], "&gt;= " &amp; J4) - COUNTIF(Vertices[Betweenness Centrality], "&gt;=" &amp; J5)</f>
        <v>0</v>
      </c>
      <c r="L4" s="39">
        <f t="shared" si="5"/>
        <v>0</v>
      </c>
      <c r="M4" s="40">
        <f>COUNTIF(Vertices[Closeness Centrality], "&gt;= " &amp; L4) - COUNTIF(Vertices[Closeness Centrality], "&gt;=" &amp; L5)</f>
        <v>0</v>
      </c>
      <c r="N4" s="39">
        <f t="shared" si="6"/>
        <v>0</v>
      </c>
      <c r="O4" s="40">
        <f>COUNTIF(Vertices[Eigenvector Centrality], "&gt;= " &amp; N4) - COUNTIF(Vertices[Eigenvector Centrality], "&gt;=" &amp; N5)</f>
        <v>0</v>
      </c>
      <c r="P4" s="39">
        <f t="shared" si="7"/>
        <v>0</v>
      </c>
      <c r="Q4" s="40">
        <f>COUNTIF(Vertices[PageRank], "&gt;= " &amp; P4) - COUNTIF(Vertices[PageRank], "&gt;=" &amp; P5)</f>
        <v>0</v>
      </c>
      <c r="R4" s="39">
        <f t="shared" si="8"/>
        <v>0</v>
      </c>
      <c r="S4" s="45">
        <f>COUNTIF(Vertices[Clustering Coefficient], "&gt;= " &amp; R4) - COUNTIF(Vertices[Clustering Coefficient], "&gt;=" &amp; R5)</f>
        <v>0</v>
      </c>
      <c r="T4" s="39" t="e">
        <f t="shared" ca="1" si="9"/>
        <v>#REF!</v>
      </c>
      <c r="U4" s="40" t="e">
        <f t="shared" ca="1" si="0"/>
        <v>#REF!</v>
      </c>
      <c r="W4" s="12" t="s">
        <v>126</v>
      </c>
      <c r="X4" s="12" t="s">
        <v>128</v>
      </c>
    </row>
    <row r="5" spans="1:24" x14ac:dyDescent="0.25">
      <c r="D5" s="34">
        <f t="shared" si="1"/>
        <v>0</v>
      </c>
      <c r="E5" s="3">
        <f>COUNTIF(Vertices[Degree], "&gt;= " &amp; D5) - COUNTIF(Vertices[Degree], "&gt;=" &amp; D6)</f>
        <v>0</v>
      </c>
      <c r="F5" s="41">
        <f t="shared" si="2"/>
        <v>0</v>
      </c>
      <c r="G5" s="42">
        <f>COUNTIF(Vertices[In-Degree], "&gt;= " &amp; F5) - COUNTIF(Vertices[In-Degree], "&gt;=" &amp; F6)</f>
        <v>0</v>
      </c>
      <c r="H5" s="41">
        <f t="shared" si="3"/>
        <v>0</v>
      </c>
      <c r="I5" s="42">
        <f>COUNTIF(Vertices[Out-Degree], "&gt;= " &amp; H5) - COUNTIF(Vertices[Out-Degree], "&gt;=" &amp; H6)</f>
        <v>0</v>
      </c>
      <c r="J5" s="41">
        <f t="shared" si="4"/>
        <v>0</v>
      </c>
      <c r="K5" s="42">
        <f>COUNTIF(Vertices[Betweenness Centrality], "&gt;= " &amp; J5) - COUNTIF(Vertices[Betweenness Centrality], "&gt;=" &amp; J6)</f>
        <v>0</v>
      </c>
      <c r="L5" s="41">
        <f t="shared" si="5"/>
        <v>0</v>
      </c>
      <c r="M5" s="42">
        <f>COUNTIF(Vertices[Closeness Centrality], "&gt;= " &amp; L5) - COUNTIF(Vertices[Closeness Centrality], "&gt;=" &amp; L6)</f>
        <v>0</v>
      </c>
      <c r="N5" s="41">
        <f t="shared" si="6"/>
        <v>0</v>
      </c>
      <c r="O5" s="42">
        <f>COUNTIF(Vertices[Eigenvector Centrality], "&gt;= " &amp; N5) - COUNTIF(Vertices[Eigenvector Centrality], "&gt;=" &amp; N6)</f>
        <v>0</v>
      </c>
      <c r="P5" s="41">
        <f t="shared" si="7"/>
        <v>0</v>
      </c>
      <c r="Q5" s="42">
        <f>COUNTIF(Vertices[PageRank], "&gt;= " &amp; P5) - COUNTIF(Vertices[PageRank], "&gt;=" &amp; P6)</f>
        <v>0</v>
      </c>
      <c r="R5" s="41">
        <f t="shared" si="8"/>
        <v>0</v>
      </c>
      <c r="S5" s="46">
        <f>COUNTIF(Vertices[Clustering Coefficient], "&gt;= " &amp; R5) - COUNTIF(Vertices[Clustering Coefficient], "&gt;=" &amp; R6)</f>
        <v>0</v>
      </c>
      <c r="T5" s="41" t="e">
        <f t="shared" ca="1" si="9"/>
        <v>#REF!</v>
      </c>
      <c r="U5" s="42" t="e">
        <f t="shared" ca="1" si="0"/>
        <v>#REF!</v>
      </c>
    </row>
    <row r="6" spans="1:24" x14ac:dyDescent="0.25">
      <c r="D6" s="34">
        <f t="shared" si="1"/>
        <v>0</v>
      </c>
      <c r="E6" s="3">
        <f>COUNTIF(Vertices[Degree], "&gt;= " &amp; D6) - COUNTIF(Vertices[Degree], "&gt;=" &amp; D7)</f>
        <v>0</v>
      </c>
      <c r="F6" s="39">
        <f t="shared" si="2"/>
        <v>0</v>
      </c>
      <c r="G6" s="40">
        <f>COUNTIF(Vertices[In-Degree], "&gt;= " &amp; F6) - COUNTIF(Vertices[In-Degree], "&gt;=" &amp; F7)</f>
        <v>0</v>
      </c>
      <c r="H6" s="39">
        <f t="shared" si="3"/>
        <v>0</v>
      </c>
      <c r="I6" s="40">
        <f>COUNTIF(Vertices[Out-Degree], "&gt;= " &amp; H6) - COUNTIF(Vertices[Out-Degree], "&gt;=" &amp; H7)</f>
        <v>0</v>
      </c>
      <c r="J6" s="39">
        <f t="shared" si="4"/>
        <v>0</v>
      </c>
      <c r="K6" s="40">
        <f>COUNTIF(Vertices[Betweenness Centrality], "&gt;= " &amp; J6) - COUNTIF(Vertices[Betweenness Centrality], "&gt;=" &amp; J7)</f>
        <v>0</v>
      </c>
      <c r="L6" s="39">
        <f t="shared" si="5"/>
        <v>0</v>
      </c>
      <c r="M6" s="40">
        <f>COUNTIF(Vertices[Closeness Centrality], "&gt;= " &amp; L6) - COUNTIF(Vertices[Closeness Centrality], "&gt;=" &amp; L7)</f>
        <v>0</v>
      </c>
      <c r="N6" s="39">
        <f t="shared" si="6"/>
        <v>0</v>
      </c>
      <c r="O6" s="40">
        <f>COUNTIF(Vertices[Eigenvector Centrality], "&gt;= " &amp; N6) - COUNTIF(Vertices[Eigenvector Centrality], "&gt;=" &amp; N7)</f>
        <v>0</v>
      </c>
      <c r="P6" s="39">
        <f t="shared" si="7"/>
        <v>0</v>
      </c>
      <c r="Q6" s="40">
        <f>COUNTIF(Vertices[PageRank], "&gt;= " &amp; P6) - COUNTIF(Vertices[PageRank], "&gt;=" &amp; P7)</f>
        <v>0</v>
      </c>
      <c r="R6" s="39">
        <f t="shared" si="8"/>
        <v>0</v>
      </c>
      <c r="S6" s="45">
        <f>COUNTIF(Vertices[Clustering Coefficient], "&gt;= " &amp; R6) - COUNTIF(Vertices[Clustering Coefficient], "&gt;=" &amp; R7)</f>
        <v>0</v>
      </c>
      <c r="T6" s="39" t="e">
        <f t="shared" ca="1" si="9"/>
        <v>#REF!</v>
      </c>
      <c r="U6" s="40" t="e">
        <f t="shared" ca="1" si="0"/>
        <v>#REF!</v>
      </c>
    </row>
    <row r="7" spans="1:24" x14ac:dyDescent="0.25">
      <c r="D7" s="34">
        <f t="shared" si="1"/>
        <v>0</v>
      </c>
      <c r="E7" s="3">
        <f>COUNTIF(Vertices[Degree], "&gt;= " &amp; D7) - COUNTIF(Vertices[Degree], "&gt;=" &amp; D8)</f>
        <v>0</v>
      </c>
      <c r="F7" s="41">
        <f t="shared" si="2"/>
        <v>0</v>
      </c>
      <c r="G7" s="42">
        <f>COUNTIF(Vertices[In-Degree], "&gt;= " &amp; F7) - COUNTIF(Vertices[In-Degree], "&gt;=" &amp; F8)</f>
        <v>0</v>
      </c>
      <c r="H7" s="41">
        <f t="shared" si="3"/>
        <v>0</v>
      </c>
      <c r="I7" s="42">
        <f>COUNTIF(Vertices[Out-Degree], "&gt;= " &amp; H7) - COUNTIF(Vertices[Out-Degree], "&gt;=" &amp; H8)</f>
        <v>0</v>
      </c>
      <c r="J7" s="41">
        <f t="shared" si="4"/>
        <v>0</v>
      </c>
      <c r="K7" s="42">
        <f>COUNTIF(Vertices[Betweenness Centrality], "&gt;= " &amp; J7) - COUNTIF(Vertices[Betweenness Centrality], "&gt;=" &amp; J8)</f>
        <v>0</v>
      </c>
      <c r="L7" s="41">
        <f t="shared" si="5"/>
        <v>0</v>
      </c>
      <c r="M7" s="42">
        <f>COUNTIF(Vertices[Closeness Centrality], "&gt;= " &amp; L7) - COUNTIF(Vertices[Closeness Centrality], "&gt;=" &amp; L8)</f>
        <v>0</v>
      </c>
      <c r="N7" s="41">
        <f t="shared" si="6"/>
        <v>0</v>
      </c>
      <c r="O7" s="42">
        <f>COUNTIF(Vertices[Eigenvector Centrality], "&gt;= " &amp; N7) - COUNTIF(Vertices[Eigenvector Centrality], "&gt;=" &amp; N8)</f>
        <v>0</v>
      </c>
      <c r="P7" s="41">
        <f t="shared" si="7"/>
        <v>0</v>
      </c>
      <c r="Q7" s="42">
        <f>COUNTIF(Vertices[PageRank], "&gt;= " &amp; P7) - COUNTIF(Vertices[PageRank], "&gt;=" &amp; P8)</f>
        <v>0</v>
      </c>
      <c r="R7" s="41">
        <f t="shared" si="8"/>
        <v>0</v>
      </c>
      <c r="S7" s="46">
        <f>COUNTIF(Vertices[Clustering Coefficient], "&gt;= " &amp; R7) - COUNTIF(Vertices[Clustering Coefficient], "&gt;=" &amp; R8)</f>
        <v>0</v>
      </c>
      <c r="T7" s="41" t="e">
        <f t="shared" ca="1" si="9"/>
        <v>#REF!</v>
      </c>
      <c r="U7" s="42" t="e">
        <f t="shared" ca="1" si="0"/>
        <v>#REF!</v>
      </c>
    </row>
    <row r="8" spans="1:24" x14ac:dyDescent="0.25">
      <c r="D8" s="34">
        <f t="shared" si="1"/>
        <v>0</v>
      </c>
      <c r="E8" s="3">
        <f>COUNTIF(Vertices[Degree], "&gt;= " &amp; D8) - COUNTIF(Vertices[Degree], "&gt;=" &amp; D9)</f>
        <v>0</v>
      </c>
      <c r="F8" s="39">
        <f t="shared" si="2"/>
        <v>0</v>
      </c>
      <c r="G8" s="40">
        <f>COUNTIF(Vertices[In-Degree], "&gt;= " &amp; F8) - COUNTIF(Vertices[In-Degree], "&gt;=" &amp; F9)</f>
        <v>0</v>
      </c>
      <c r="H8" s="39">
        <f t="shared" si="3"/>
        <v>0</v>
      </c>
      <c r="I8" s="40">
        <f>COUNTIF(Vertices[Out-Degree], "&gt;= " &amp; H8) - COUNTIF(Vertices[Out-Degree], "&gt;=" &amp; H9)</f>
        <v>0</v>
      </c>
      <c r="J8" s="39">
        <f t="shared" si="4"/>
        <v>0</v>
      </c>
      <c r="K8" s="40">
        <f>COUNTIF(Vertices[Betweenness Centrality], "&gt;= " &amp; J8) - COUNTIF(Vertices[Betweenness Centrality], "&gt;=" &amp; J9)</f>
        <v>0</v>
      </c>
      <c r="L8" s="39">
        <f t="shared" si="5"/>
        <v>0</v>
      </c>
      <c r="M8" s="40">
        <f>COUNTIF(Vertices[Closeness Centrality], "&gt;= " &amp; L8) - COUNTIF(Vertices[Closeness Centrality], "&gt;=" &amp; L9)</f>
        <v>0</v>
      </c>
      <c r="N8" s="39">
        <f t="shared" si="6"/>
        <v>0</v>
      </c>
      <c r="O8" s="40">
        <f>COUNTIF(Vertices[Eigenvector Centrality], "&gt;= " &amp; N8) - COUNTIF(Vertices[Eigenvector Centrality], "&gt;=" &amp; N9)</f>
        <v>0</v>
      </c>
      <c r="P8" s="39">
        <f t="shared" si="7"/>
        <v>0</v>
      </c>
      <c r="Q8" s="40">
        <f>COUNTIF(Vertices[PageRank], "&gt;= " &amp; P8) - COUNTIF(Vertices[PageRank], "&gt;=" &amp; P9)</f>
        <v>0</v>
      </c>
      <c r="R8" s="39">
        <f t="shared" si="8"/>
        <v>0</v>
      </c>
      <c r="S8" s="45">
        <f>COUNTIF(Vertices[Clustering Coefficient], "&gt;= " &amp; R8) - COUNTIF(Vertices[Clustering Coefficient], "&gt;=" &amp; R9)</f>
        <v>0</v>
      </c>
      <c r="T8" s="39" t="e">
        <f t="shared" ca="1" si="9"/>
        <v>#REF!</v>
      </c>
      <c r="U8" s="40" t="e">
        <f t="shared" ca="1" si="0"/>
        <v>#REF!</v>
      </c>
    </row>
    <row r="9" spans="1:24" x14ac:dyDescent="0.25">
      <c r="D9" s="34">
        <f t="shared" si="1"/>
        <v>0</v>
      </c>
      <c r="E9" s="3">
        <f>COUNTIF(Vertices[Degree], "&gt;= " &amp; D9) - COUNTIF(Vertices[Degree], "&gt;=" &amp; D10)</f>
        <v>0</v>
      </c>
      <c r="F9" s="41">
        <f t="shared" si="2"/>
        <v>0</v>
      </c>
      <c r="G9" s="42">
        <f>COUNTIF(Vertices[In-Degree], "&gt;= " &amp; F9) - COUNTIF(Vertices[In-Degree], "&gt;=" &amp; F10)</f>
        <v>0</v>
      </c>
      <c r="H9" s="41">
        <f t="shared" si="3"/>
        <v>0</v>
      </c>
      <c r="I9" s="42">
        <f>COUNTIF(Vertices[Out-Degree], "&gt;= " &amp; H9) - COUNTIF(Vertices[Out-Degree], "&gt;=" &amp; H10)</f>
        <v>0</v>
      </c>
      <c r="J9" s="41">
        <f t="shared" si="4"/>
        <v>0</v>
      </c>
      <c r="K9" s="42">
        <f>COUNTIF(Vertices[Betweenness Centrality], "&gt;= " &amp; J9) - COUNTIF(Vertices[Betweenness Centrality], "&gt;=" &amp; J10)</f>
        <v>0</v>
      </c>
      <c r="L9" s="41">
        <f t="shared" si="5"/>
        <v>0</v>
      </c>
      <c r="M9" s="42">
        <f>COUNTIF(Vertices[Closeness Centrality], "&gt;= " &amp; L9) - COUNTIF(Vertices[Closeness Centrality], "&gt;=" &amp; L10)</f>
        <v>0</v>
      </c>
      <c r="N9" s="41">
        <f t="shared" si="6"/>
        <v>0</v>
      </c>
      <c r="O9" s="42">
        <f>COUNTIF(Vertices[Eigenvector Centrality], "&gt;= " &amp; N9) - COUNTIF(Vertices[Eigenvector Centrality], "&gt;=" &amp; N10)</f>
        <v>0</v>
      </c>
      <c r="P9" s="41">
        <f t="shared" si="7"/>
        <v>0</v>
      </c>
      <c r="Q9" s="42">
        <f>COUNTIF(Vertices[PageRank], "&gt;= " &amp; P9) - COUNTIF(Vertices[PageRank], "&gt;=" &amp; P10)</f>
        <v>0</v>
      </c>
      <c r="R9" s="41">
        <f t="shared" si="8"/>
        <v>0</v>
      </c>
      <c r="S9" s="46">
        <f>COUNTIF(Vertices[Clustering Coefficient], "&gt;= " &amp; R9) - COUNTIF(Vertices[Clustering Coefficient], "&gt;=" &amp; R10)</f>
        <v>0</v>
      </c>
      <c r="T9" s="41" t="e">
        <f t="shared" ca="1" si="9"/>
        <v>#REF!</v>
      </c>
      <c r="U9" s="42" t="e">
        <f t="shared" ca="1" si="0"/>
        <v>#REF!</v>
      </c>
    </row>
    <row r="10" spans="1:24" x14ac:dyDescent="0.25">
      <c r="D10" s="34">
        <f t="shared" si="1"/>
        <v>0</v>
      </c>
      <c r="E10" s="3">
        <f>COUNTIF(Vertices[Degree], "&gt;= " &amp; D10) - COUNTIF(Vertices[Degree], "&gt;=" &amp; D11)</f>
        <v>0</v>
      </c>
      <c r="F10" s="39">
        <f t="shared" si="2"/>
        <v>0</v>
      </c>
      <c r="G10" s="40">
        <f>COUNTIF(Vertices[In-Degree], "&gt;= " &amp; F10) - COUNTIF(Vertices[In-Degree], "&gt;=" &amp; F11)</f>
        <v>0</v>
      </c>
      <c r="H10" s="39">
        <f t="shared" si="3"/>
        <v>0</v>
      </c>
      <c r="I10" s="40">
        <f>COUNTIF(Vertices[Out-Degree], "&gt;= " &amp; H10) - COUNTIF(Vertices[Out-Degree], "&gt;=" &amp; H11)</f>
        <v>0</v>
      </c>
      <c r="J10" s="39">
        <f t="shared" si="4"/>
        <v>0</v>
      </c>
      <c r="K10" s="40">
        <f>COUNTIF(Vertices[Betweenness Centrality], "&gt;= " &amp; J10) - COUNTIF(Vertices[Betweenness Centrality], "&gt;=" &amp; J11)</f>
        <v>0</v>
      </c>
      <c r="L10" s="39">
        <f t="shared" si="5"/>
        <v>0</v>
      </c>
      <c r="M10" s="40">
        <f>COUNTIF(Vertices[Closeness Centrality], "&gt;= " &amp; L10) - COUNTIF(Vertices[Closeness Centrality], "&gt;=" &amp; L11)</f>
        <v>0</v>
      </c>
      <c r="N10" s="39">
        <f t="shared" si="6"/>
        <v>0</v>
      </c>
      <c r="O10" s="40">
        <f>COUNTIF(Vertices[Eigenvector Centrality], "&gt;= " &amp; N10) - COUNTIF(Vertices[Eigenvector Centrality], "&gt;=" &amp; N11)</f>
        <v>0</v>
      </c>
      <c r="P10" s="39">
        <f t="shared" si="7"/>
        <v>0</v>
      </c>
      <c r="Q10" s="40">
        <f>COUNTIF(Vertices[PageRank], "&gt;= " &amp; P10) - COUNTIF(Vertices[PageRank], "&gt;=" &amp; P11)</f>
        <v>0</v>
      </c>
      <c r="R10" s="39">
        <f t="shared" si="8"/>
        <v>0</v>
      </c>
      <c r="S10" s="45">
        <f>COUNTIF(Vertices[Clustering Coefficient], "&gt;= " &amp; R10) - COUNTIF(Vertices[Clustering Coefficient], "&gt;=" &amp; R11)</f>
        <v>0</v>
      </c>
      <c r="T10" s="39" t="e">
        <f t="shared" ca="1" si="9"/>
        <v>#REF!</v>
      </c>
      <c r="U10" s="40" t="e">
        <f t="shared" ca="1" si="0"/>
        <v>#REF!</v>
      </c>
    </row>
    <row r="11" spans="1:24" x14ac:dyDescent="0.25">
      <c r="D11" s="34">
        <f t="shared" si="1"/>
        <v>0</v>
      </c>
      <c r="E11" s="3">
        <f>COUNTIF(Vertices[Degree], "&gt;= " &amp; D11) - COUNTIF(Vertices[Degree], "&gt;=" &amp; D12)</f>
        <v>0</v>
      </c>
      <c r="F11" s="41">
        <f t="shared" si="2"/>
        <v>0</v>
      </c>
      <c r="G11" s="42">
        <f>COUNTIF(Vertices[In-Degree], "&gt;= " &amp; F11) - COUNTIF(Vertices[In-Degree], "&gt;=" &amp; F12)</f>
        <v>0</v>
      </c>
      <c r="H11" s="41">
        <f t="shared" si="3"/>
        <v>0</v>
      </c>
      <c r="I11" s="42">
        <f>COUNTIF(Vertices[Out-Degree], "&gt;= " &amp; H11) - COUNTIF(Vertices[Out-Degree], "&gt;=" &amp; H12)</f>
        <v>0</v>
      </c>
      <c r="J11" s="41">
        <f t="shared" si="4"/>
        <v>0</v>
      </c>
      <c r="K11" s="42">
        <f>COUNTIF(Vertices[Betweenness Centrality], "&gt;= " &amp; J11) - COUNTIF(Vertices[Betweenness Centrality], "&gt;=" &amp; J12)</f>
        <v>0</v>
      </c>
      <c r="L11" s="41">
        <f t="shared" si="5"/>
        <v>0</v>
      </c>
      <c r="M11" s="42">
        <f>COUNTIF(Vertices[Closeness Centrality], "&gt;= " &amp; L11) - COUNTIF(Vertices[Closeness Centrality], "&gt;=" &amp; L12)</f>
        <v>0</v>
      </c>
      <c r="N11" s="41">
        <f t="shared" si="6"/>
        <v>0</v>
      </c>
      <c r="O11" s="42">
        <f>COUNTIF(Vertices[Eigenvector Centrality], "&gt;= " &amp; N11) - COUNTIF(Vertices[Eigenvector Centrality], "&gt;=" &amp; N12)</f>
        <v>0</v>
      </c>
      <c r="P11" s="41">
        <f t="shared" si="7"/>
        <v>0</v>
      </c>
      <c r="Q11" s="42">
        <f>COUNTIF(Vertices[PageRank], "&gt;= " &amp; P11) - COUNTIF(Vertices[PageRank], "&gt;=" &amp; P12)</f>
        <v>0</v>
      </c>
      <c r="R11" s="41">
        <f t="shared" si="8"/>
        <v>0</v>
      </c>
      <c r="S11" s="46">
        <f>COUNTIF(Vertices[Clustering Coefficient], "&gt;= " &amp; R11) - COUNTIF(Vertices[Clustering Coefficient], "&gt;=" &amp; R12)</f>
        <v>0</v>
      </c>
      <c r="T11" s="41" t="e">
        <f t="shared" ca="1" si="9"/>
        <v>#REF!</v>
      </c>
      <c r="U11" s="42" t="e">
        <f t="shared" ca="1" si="0"/>
        <v>#REF!</v>
      </c>
    </row>
    <row r="12" spans="1:24" x14ac:dyDescent="0.25">
      <c r="D12" s="34">
        <f t="shared" si="1"/>
        <v>0</v>
      </c>
      <c r="E12" s="3">
        <f>COUNTIF(Vertices[Degree], "&gt;= " &amp; D12) - COUNTIF(Vertices[Degree], "&gt;=" &amp; D13)</f>
        <v>0</v>
      </c>
      <c r="F12" s="39">
        <f t="shared" si="2"/>
        <v>0</v>
      </c>
      <c r="G12" s="40">
        <f>COUNTIF(Vertices[In-Degree], "&gt;= " &amp; F12) - COUNTIF(Vertices[In-Degree], "&gt;=" &amp; F13)</f>
        <v>0</v>
      </c>
      <c r="H12" s="39">
        <f t="shared" si="3"/>
        <v>0</v>
      </c>
      <c r="I12" s="40">
        <f>COUNTIF(Vertices[Out-Degree], "&gt;= " &amp; H12) - COUNTIF(Vertices[Out-Degree], "&gt;=" &amp; H13)</f>
        <v>0</v>
      </c>
      <c r="J12" s="39">
        <f t="shared" si="4"/>
        <v>0</v>
      </c>
      <c r="K12" s="40">
        <f>COUNTIF(Vertices[Betweenness Centrality], "&gt;= " &amp; J12) - COUNTIF(Vertices[Betweenness Centrality], "&gt;=" &amp; J13)</f>
        <v>0</v>
      </c>
      <c r="L12" s="39">
        <f t="shared" si="5"/>
        <v>0</v>
      </c>
      <c r="M12" s="40">
        <f>COUNTIF(Vertices[Closeness Centrality], "&gt;= " &amp; L12) - COUNTIF(Vertices[Closeness Centrality], "&gt;=" &amp; L13)</f>
        <v>0</v>
      </c>
      <c r="N12" s="39">
        <f t="shared" si="6"/>
        <v>0</v>
      </c>
      <c r="O12" s="40">
        <f>COUNTIF(Vertices[Eigenvector Centrality], "&gt;= " &amp; N12) - COUNTIF(Vertices[Eigenvector Centrality], "&gt;=" &amp; N13)</f>
        <v>0</v>
      </c>
      <c r="P12" s="39">
        <f t="shared" si="7"/>
        <v>0</v>
      </c>
      <c r="Q12" s="40">
        <f>COUNTIF(Vertices[PageRank], "&gt;= " &amp; P12) - COUNTIF(Vertices[PageRank], "&gt;=" &amp; P13)</f>
        <v>0</v>
      </c>
      <c r="R12" s="39">
        <f t="shared" si="8"/>
        <v>0</v>
      </c>
      <c r="S12" s="45">
        <f>COUNTIF(Vertices[Clustering Coefficient], "&gt;= " &amp; R12) - COUNTIF(Vertices[Clustering Coefficient], "&gt;=" &amp; R13)</f>
        <v>0</v>
      </c>
      <c r="T12" s="39" t="e">
        <f t="shared" ca="1" si="9"/>
        <v>#REF!</v>
      </c>
      <c r="U12" s="40" t="e">
        <f t="shared" ca="1" si="0"/>
        <v>#REF!</v>
      </c>
    </row>
    <row r="13" spans="1:24" x14ac:dyDescent="0.25">
      <c r="D13" s="34">
        <f t="shared" si="1"/>
        <v>0</v>
      </c>
      <c r="E13" s="3">
        <f>COUNTIF(Vertices[Degree], "&gt;= " &amp; D13) - COUNTIF(Vertices[Degree], "&gt;=" &amp; D14)</f>
        <v>0</v>
      </c>
      <c r="F13" s="41">
        <f t="shared" si="2"/>
        <v>0</v>
      </c>
      <c r="G13" s="42">
        <f>COUNTIF(Vertices[In-Degree], "&gt;= " &amp; F13) - COUNTIF(Vertices[In-Degree], "&gt;=" &amp; F14)</f>
        <v>0</v>
      </c>
      <c r="H13" s="41">
        <f t="shared" si="3"/>
        <v>0</v>
      </c>
      <c r="I13" s="42">
        <f>COUNTIF(Vertices[Out-Degree], "&gt;= " &amp; H13) - COUNTIF(Vertices[Out-Degree], "&gt;=" &amp; H14)</f>
        <v>0</v>
      </c>
      <c r="J13" s="41">
        <f t="shared" si="4"/>
        <v>0</v>
      </c>
      <c r="K13" s="42">
        <f>COUNTIF(Vertices[Betweenness Centrality], "&gt;= " &amp; J13) - COUNTIF(Vertices[Betweenness Centrality], "&gt;=" &amp; J14)</f>
        <v>0</v>
      </c>
      <c r="L13" s="41">
        <f t="shared" si="5"/>
        <v>0</v>
      </c>
      <c r="M13" s="42">
        <f>COUNTIF(Vertices[Closeness Centrality], "&gt;= " &amp; L13) - COUNTIF(Vertices[Closeness Centrality], "&gt;=" &amp; L14)</f>
        <v>0</v>
      </c>
      <c r="N13" s="41">
        <f t="shared" si="6"/>
        <v>0</v>
      </c>
      <c r="O13" s="42">
        <f>COUNTIF(Vertices[Eigenvector Centrality], "&gt;= " &amp; N13) - COUNTIF(Vertices[Eigenvector Centrality], "&gt;=" &amp; N14)</f>
        <v>0</v>
      </c>
      <c r="P13" s="41">
        <f t="shared" si="7"/>
        <v>0</v>
      </c>
      <c r="Q13" s="42">
        <f>COUNTIF(Vertices[PageRank], "&gt;= " &amp; P13) - COUNTIF(Vertices[PageRank], "&gt;=" &amp; P14)</f>
        <v>0</v>
      </c>
      <c r="R13" s="41">
        <f t="shared" si="8"/>
        <v>0</v>
      </c>
      <c r="S13" s="46">
        <f>COUNTIF(Vertices[Clustering Coefficient], "&gt;= " &amp; R13) - COUNTIF(Vertices[Clustering Coefficient], "&gt;=" &amp; R14)</f>
        <v>0</v>
      </c>
      <c r="T13" s="41" t="e">
        <f t="shared" ca="1" si="9"/>
        <v>#REF!</v>
      </c>
      <c r="U13" s="42" t="e">
        <f t="shared" ca="1" si="0"/>
        <v>#REF!</v>
      </c>
    </row>
    <row r="14" spans="1:24" x14ac:dyDescent="0.25">
      <c r="D14" s="34">
        <f t="shared" si="1"/>
        <v>0</v>
      </c>
      <c r="E14" s="3">
        <f>COUNTIF(Vertices[Degree], "&gt;= " &amp; D14) - COUNTIF(Vertices[Degree], "&gt;=" &amp; D15)</f>
        <v>0</v>
      </c>
      <c r="F14" s="39">
        <f t="shared" si="2"/>
        <v>0</v>
      </c>
      <c r="G14" s="40">
        <f>COUNTIF(Vertices[In-Degree], "&gt;= " &amp; F14) - COUNTIF(Vertices[In-Degree], "&gt;=" &amp; F15)</f>
        <v>0</v>
      </c>
      <c r="H14" s="39">
        <f t="shared" si="3"/>
        <v>0</v>
      </c>
      <c r="I14" s="40">
        <f>COUNTIF(Vertices[Out-Degree], "&gt;= " &amp; H14) - COUNTIF(Vertices[Out-Degree], "&gt;=" &amp; H15)</f>
        <v>0</v>
      </c>
      <c r="J14" s="39">
        <f t="shared" si="4"/>
        <v>0</v>
      </c>
      <c r="K14" s="40">
        <f>COUNTIF(Vertices[Betweenness Centrality], "&gt;= " &amp; J14) - COUNTIF(Vertices[Betweenness Centrality], "&gt;=" &amp; J15)</f>
        <v>0</v>
      </c>
      <c r="L14" s="39">
        <f t="shared" si="5"/>
        <v>0</v>
      </c>
      <c r="M14" s="40">
        <f>COUNTIF(Vertices[Closeness Centrality], "&gt;= " &amp; L14) - COUNTIF(Vertices[Closeness Centrality], "&gt;=" &amp; L15)</f>
        <v>0</v>
      </c>
      <c r="N14" s="39">
        <f t="shared" si="6"/>
        <v>0</v>
      </c>
      <c r="O14" s="40">
        <f>COUNTIF(Vertices[Eigenvector Centrality], "&gt;= " &amp; N14) - COUNTIF(Vertices[Eigenvector Centrality], "&gt;=" &amp; N15)</f>
        <v>0</v>
      </c>
      <c r="P14" s="39">
        <f t="shared" si="7"/>
        <v>0</v>
      </c>
      <c r="Q14" s="40">
        <f>COUNTIF(Vertices[PageRank], "&gt;= " &amp; P14) - COUNTIF(Vertices[PageRank], "&gt;=" &amp; P15)</f>
        <v>0</v>
      </c>
      <c r="R14" s="39">
        <f t="shared" si="8"/>
        <v>0</v>
      </c>
      <c r="S14" s="45">
        <f>COUNTIF(Vertices[Clustering Coefficient], "&gt;= " &amp; R14) - COUNTIF(Vertices[Clustering Coefficient], "&gt;=" &amp; R15)</f>
        <v>0</v>
      </c>
      <c r="T14" s="39" t="e">
        <f t="shared" ca="1" si="9"/>
        <v>#REF!</v>
      </c>
      <c r="U14" s="40" t="e">
        <f t="shared" ca="1" si="0"/>
        <v>#REF!</v>
      </c>
    </row>
    <row r="15" spans="1:24" x14ac:dyDescent="0.25">
      <c r="D15" s="34">
        <f t="shared" si="1"/>
        <v>0</v>
      </c>
      <c r="E15" s="3">
        <f>COUNTIF(Vertices[Degree], "&gt;= " &amp; D15) - COUNTIF(Vertices[Degree], "&gt;=" &amp; D16)</f>
        <v>0</v>
      </c>
      <c r="F15" s="41">
        <f t="shared" si="2"/>
        <v>0</v>
      </c>
      <c r="G15" s="42">
        <f>COUNTIF(Vertices[In-Degree], "&gt;= " &amp; F15) - COUNTIF(Vertices[In-Degree], "&gt;=" &amp; F16)</f>
        <v>0</v>
      </c>
      <c r="H15" s="41">
        <f t="shared" si="3"/>
        <v>0</v>
      </c>
      <c r="I15" s="42">
        <f>COUNTIF(Vertices[Out-Degree], "&gt;= " &amp; H15) - COUNTIF(Vertices[Out-Degree], "&gt;=" &amp; H16)</f>
        <v>0</v>
      </c>
      <c r="J15" s="41">
        <f t="shared" si="4"/>
        <v>0</v>
      </c>
      <c r="K15" s="42">
        <f>COUNTIF(Vertices[Betweenness Centrality], "&gt;= " &amp; J15) - COUNTIF(Vertices[Betweenness Centrality], "&gt;=" &amp; J16)</f>
        <v>0</v>
      </c>
      <c r="L15" s="41">
        <f t="shared" si="5"/>
        <v>0</v>
      </c>
      <c r="M15" s="42">
        <f>COUNTIF(Vertices[Closeness Centrality], "&gt;= " &amp; L15) - COUNTIF(Vertices[Closeness Centrality], "&gt;=" &amp; L16)</f>
        <v>0</v>
      </c>
      <c r="N15" s="41">
        <f t="shared" si="6"/>
        <v>0</v>
      </c>
      <c r="O15" s="42">
        <f>COUNTIF(Vertices[Eigenvector Centrality], "&gt;= " &amp; N15) - COUNTIF(Vertices[Eigenvector Centrality], "&gt;=" &amp; N16)</f>
        <v>0</v>
      </c>
      <c r="P15" s="41">
        <f t="shared" si="7"/>
        <v>0</v>
      </c>
      <c r="Q15" s="42">
        <f>COUNTIF(Vertices[PageRank], "&gt;= " &amp; P15) - COUNTIF(Vertices[PageRank], "&gt;=" &amp; P16)</f>
        <v>0</v>
      </c>
      <c r="R15" s="41">
        <f t="shared" si="8"/>
        <v>0</v>
      </c>
      <c r="S15" s="46">
        <f>COUNTIF(Vertices[Clustering Coefficient], "&gt;= " &amp; R15) - COUNTIF(Vertices[Clustering Coefficient], "&gt;=" &amp; R16)</f>
        <v>0</v>
      </c>
      <c r="T15" s="41" t="e">
        <f t="shared" ca="1" si="9"/>
        <v>#REF!</v>
      </c>
      <c r="U15" s="42" t="e">
        <f t="shared" ca="1" si="0"/>
        <v>#REF!</v>
      </c>
    </row>
    <row r="16" spans="1:24" x14ac:dyDescent="0.25">
      <c r="D16" s="34">
        <f t="shared" si="1"/>
        <v>0</v>
      </c>
      <c r="E16" s="3">
        <f>COUNTIF(Vertices[Degree], "&gt;= " &amp; D16) - COUNTIF(Vertices[Degree], "&gt;=" &amp; D17)</f>
        <v>0</v>
      </c>
      <c r="F16" s="39">
        <f t="shared" si="2"/>
        <v>0</v>
      </c>
      <c r="G16" s="40">
        <f>COUNTIF(Vertices[In-Degree], "&gt;= " &amp; F16) - COUNTIF(Vertices[In-Degree], "&gt;=" &amp; F17)</f>
        <v>0</v>
      </c>
      <c r="H16" s="39">
        <f t="shared" si="3"/>
        <v>0</v>
      </c>
      <c r="I16" s="40">
        <f>COUNTIF(Vertices[Out-Degree], "&gt;= " &amp; H16) - COUNTIF(Vertices[Out-Degree], "&gt;=" &amp; H17)</f>
        <v>0</v>
      </c>
      <c r="J16" s="39">
        <f t="shared" si="4"/>
        <v>0</v>
      </c>
      <c r="K16" s="40">
        <f>COUNTIF(Vertices[Betweenness Centrality], "&gt;= " &amp; J16) - COUNTIF(Vertices[Betweenness Centrality], "&gt;=" &amp; J17)</f>
        <v>0</v>
      </c>
      <c r="L16" s="39">
        <f t="shared" si="5"/>
        <v>0</v>
      </c>
      <c r="M16" s="40">
        <f>COUNTIF(Vertices[Closeness Centrality], "&gt;= " &amp; L16) - COUNTIF(Vertices[Closeness Centrality], "&gt;=" &amp; L17)</f>
        <v>0</v>
      </c>
      <c r="N16" s="39">
        <f t="shared" si="6"/>
        <v>0</v>
      </c>
      <c r="O16" s="40">
        <f>COUNTIF(Vertices[Eigenvector Centrality], "&gt;= " &amp; N16) - COUNTIF(Vertices[Eigenvector Centrality], "&gt;=" &amp; N17)</f>
        <v>0</v>
      </c>
      <c r="P16" s="39">
        <f t="shared" si="7"/>
        <v>0</v>
      </c>
      <c r="Q16" s="40">
        <f>COUNTIF(Vertices[PageRank], "&gt;= " &amp; P16) - COUNTIF(Vertices[PageRank], "&gt;=" &amp; P17)</f>
        <v>0</v>
      </c>
      <c r="R16" s="39">
        <f t="shared" si="8"/>
        <v>0</v>
      </c>
      <c r="S16" s="45">
        <f>COUNTIF(Vertices[Clustering Coefficient], "&gt;= " &amp; R16) - COUNTIF(Vertices[Clustering Coefficient], "&gt;=" &amp; R17)</f>
        <v>0</v>
      </c>
      <c r="T16" s="39" t="e">
        <f t="shared" ca="1" si="9"/>
        <v>#REF!</v>
      </c>
      <c r="U16" s="40" t="e">
        <f t="shared" ca="1" si="0"/>
        <v>#REF!</v>
      </c>
    </row>
    <row r="17" spans="1:21" x14ac:dyDescent="0.25">
      <c r="D17" s="34">
        <f t="shared" si="1"/>
        <v>0</v>
      </c>
      <c r="E17" s="3">
        <f>COUNTIF(Vertices[Degree], "&gt;= " &amp; D17) - COUNTIF(Vertices[Degree], "&gt;=" &amp; D18)</f>
        <v>0</v>
      </c>
      <c r="F17" s="41">
        <f t="shared" si="2"/>
        <v>0</v>
      </c>
      <c r="G17" s="42">
        <f>COUNTIF(Vertices[In-Degree], "&gt;= " &amp; F17) - COUNTIF(Vertices[In-Degree], "&gt;=" &amp; F18)</f>
        <v>0</v>
      </c>
      <c r="H17" s="41">
        <f t="shared" si="3"/>
        <v>0</v>
      </c>
      <c r="I17" s="42">
        <f>COUNTIF(Vertices[Out-Degree], "&gt;= " &amp; H17) - COUNTIF(Vertices[Out-Degree], "&gt;=" &amp; H18)</f>
        <v>0</v>
      </c>
      <c r="J17" s="41">
        <f t="shared" si="4"/>
        <v>0</v>
      </c>
      <c r="K17" s="42">
        <f>COUNTIF(Vertices[Betweenness Centrality], "&gt;= " &amp; J17) - COUNTIF(Vertices[Betweenness Centrality], "&gt;=" &amp; J18)</f>
        <v>0</v>
      </c>
      <c r="L17" s="41">
        <f t="shared" si="5"/>
        <v>0</v>
      </c>
      <c r="M17" s="42">
        <f>COUNTIF(Vertices[Closeness Centrality], "&gt;= " &amp; L17) - COUNTIF(Vertices[Closeness Centrality], "&gt;=" &amp; L18)</f>
        <v>0</v>
      </c>
      <c r="N17" s="41">
        <f t="shared" si="6"/>
        <v>0</v>
      </c>
      <c r="O17" s="42">
        <f>COUNTIF(Vertices[Eigenvector Centrality], "&gt;= " &amp; N17) - COUNTIF(Vertices[Eigenvector Centrality], "&gt;=" &amp; N18)</f>
        <v>0</v>
      </c>
      <c r="P17" s="41">
        <f t="shared" si="7"/>
        <v>0</v>
      </c>
      <c r="Q17" s="42">
        <f>COUNTIF(Vertices[PageRank], "&gt;= " &amp; P17) - COUNTIF(Vertices[PageRank], "&gt;=" &amp; P18)</f>
        <v>0</v>
      </c>
      <c r="R17" s="41">
        <f t="shared" si="8"/>
        <v>0</v>
      </c>
      <c r="S17" s="46">
        <f>COUNTIF(Vertices[Clustering Coefficient], "&gt;= " &amp; R17) - COUNTIF(Vertices[Clustering Coefficient], "&gt;=" &amp; R18)</f>
        <v>0</v>
      </c>
      <c r="T17" s="41" t="e">
        <f t="shared" ca="1" si="9"/>
        <v>#REF!</v>
      </c>
      <c r="U17" s="42" t="e">
        <f t="shared" ca="1" si="0"/>
        <v>#REF!</v>
      </c>
    </row>
    <row r="18" spans="1:21" x14ac:dyDescent="0.25">
      <c r="D18" s="34">
        <f t="shared" si="1"/>
        <v>0</v>
      </c>
      <c r="E18" s="3">
        <f>COUNTIF(Vertices[Degree], "&gt;= " &amp; D18) - COUNTIF(Vertices[Degree], "&gt;=" &amp; D19)</f>
        <v>0</v>
      </c>
      <c r="F18" s="39">
        <f t="shared" si="2"/>
        <v>0</v>
      </c>
      <c r="G18" s="40">
        <f>COUNTIF(Vertices[In-Degree], "&gt;= " &amp; F18) - COUNTIF(Vertices[In-Degree], "&gt;=" &amp; F19)</f>
        <v>0</v>
      </c>
      <c r="H18" s="39">
        <f t="shared" si="3"/>
        <v>0</v>
      </c>
      <c r="I18" s="40">
        <f>COUNTIF(Vertices[Out-Degree], "&gt;= " &amp; H18) - COUNTIF(Vertices[Out-Degree], "&gt;=" &amp; H19)</f>
        <v>0</v>
      </c>
      <c r="J18" s="39">
        <f t="shared" si="4"/>
        <v>0</v>
      </c>
      <c r="K18" s="40">
        <f>COUNTIF(Vertices[Betweenness Centrality], "&gt;= " &amp; J18) - COUNTIF(Vertices[Betweenness Centrality], "&gt;=" &amp; J19)</f>
        <v>0</v>
      </c>
      <c r="L18" s="39">
        <f t="shared" si="5"/>
        <v>0</v>
      </c>
      <c r="M18" s="40">
        <f>COUNTIF(Vertices[Closeness Centrality], "&gt;= " &amp; L18) - COUNTIF(Vertices[Closeness Centrality], "&gt;=" &amp; L19)</f>
        <v>0</v>
      </c>
      <c r="N18" s="39">
        <f t="shared" si="6"/>
        <v>0</v>
      </c>
      <c r="O18" s="40">
        <f>COUNTIF(Vertices[Eigenvector Centrality], "&gt;= " &amp; N18) - COUNTIF(Vertices[Eigenvector Centrality], "&gt;=" &amp; N19)</f>
        <v>0</v>
      </c>
      <c r="P18" s="39">
        <f t="shared" si="7"/>
        <v>0</v>
      </c>
      <c r="Q18" s="40">
        <f>COUNTIF(Vertices[PageRank], "&gt;= " &amp; P18) - COUNTIF(Vertices[PageRank], "&gt;=" &amp; P19)</f>
        <v>0</v>
      </c>
      <c r="R18" s="39">
        <f t="shared" si="8"/>
        <v>0</v>
      </c>
      <c r="S18" s="45">
        <f>COUNTIF(Vertices[Clustering Coefficient], "&gt;= " &amp; R18) - COUNTIF(Vertices[Clustering Coefficient], "&gt;=" &amp; R19)</f>
        <v>0</v>
      </c>
      <c r="T18" s="39" t="e">
        <f t="shared" ca="1" si="9"/>
        <v>#REF!</v>
      </c>
      <c r="U18" s="40" t="e">
        <f t="shared" ca="1" si="0"/>
        <v>#REF!</v>
      </c>
    </row>
    <row r="19" spans="1:21" x14ac:dyDescent="0.25">
      <c r="D19" s="34">
        <f t="shared" si="1"/>
        <v>0</v>
      </c>
      <c r="E19" s="3">
        <f>COUNTIF(Vertices[Degree], "&gt;= " &amp; D19) - COUNTIF(Vertices[Degree], "&gt;=" &amp; D20)</f>
        <v>0</v>
      </c>
      <c r="F19" s="41">
        <f t="shared" si="2"/>
        <v>0</v>
      </c>
      <c r="G19" s="42">
        <f>COUNTIF(Vertices[In-Degree], "&gt;= " &amp; F19) - COUNTIF(Vertices[In-Degree], "&gt;=" &amp; F20)</f>
        <v>0</v>
      </c>
      <c r="H19" s="41">
        <f t="shared" si="3"/>
        <v>0</v>
      </c>
      <c r="I19" s="42">
        <f>COUNTIF(Vertices[Out-Degree], "&gt;= " &amp; H19) - COUNTIF(Vertices[Out-Degree], "&gt;=" &amp; H20)</f>
        <v>0</v>
      </c>
      <c r="J19" s="41">
        <f t="shared" si="4"/>
        <v>0</v>
      </c>
      <c r="K19" s="42">
        <f>COUNTIF(Vertices[Betweenness Centrality], "&gt;= " &amp; J19) - COUNTIF(Vertices[Betweenness Centrality], "&gt;=" &amp; J20)</f>
        <v>0</v>
      </c>
      <c r="L19" s="41">
        <f t="shared" si="5"/>
        <v>0</v>
      </c>
      <c r="M19" s="42">
        <f>COUNTIF(Vertices[Closeness Centrality], "&gt;= " &amp; L19) - COUNTIF(Vertices[Closeness Centrality], "&gt;=" &amp; L20)</f>
        <v>0</v>
      </c>
      <c r="N19" s="41">
        <f t="shared" si="6"/>
        <v>0</v>
      </c>
      <c r="O19" s="42">
        <f>COUNTIF(Vertices[Eigenvector Centrality], "&gt;= " &amp; N19) - COUNTIF(Vertices[Eigenvector Centrality], "&gt;=" &amp; N20)</f>
        <v>0</v>
      </c>
      <c r="P19" s="41">
        <f t="shared" si="7"/>
        <v>0</v>
      </c>
      <c r="Q19" s="42">
        <f>COUNTIF(Vertices[PageRank], "&gt;= " &amp; P19) - COUNTIF(Vertices[PageRank], "&gt;=" &amp; P20)</f>
        <v>0</v>
      </c>
      <c r="R19" s="41">
        <f t="shared" si="8"/>
        <v>0</v>
      </c>
      <c r="S19" s="46">
        <f>COUNTIF(Vertices[Clustering Coefficient], "&gt;= " &amp; R19) - COUNTIF(Vertices[Clustering Coefficient], "&gt;=" &amp; R20)</f>
        <v>0</v>
      </c>
      <c r="T19" s="41" t="e">
        <f t="shared" ca="1" si="9"/>
        <v>#REF!</v>
      </c>
      <c r="U19" s="42" t="e">
        <f t="shared" ca="1" si="0"/>
        <v>#REF!</v>
      </c>
    </row>
    <row r="20" spans="1:21" x14ac:dyDescent="0.25">
      <c r="D20" s="34">
        <f t="shared" si="1"/>
        <v>0</v>
      </c>
      <c r="E20" s="3">
        <f>COUNTIF(Vertices[Degree], "&gt;= " &amp; D20) - COUNTIF(Vertices[Degree], "&gt;=" &amp; D21)</f>
        <v>0</v>
      </c>
      <c r="F20" s="39">
        <f t="shared" si="2"/>
        <v>0</v>
      </c>
      <c r="G20" s="40">
        <f>COUNTIF(Vertices[In-Degree], "&gt;= " &amp; F20) - COUNTIF(Vertices[In-Degree], "&gt;=" &amp; F21)</f>
        <v>0</v>
      </c>
      <c r="H20" s="39">
        <f t="shared" si="3"/>
        <v>0</v>
      </c>
      <c r="I20" s="40">
        <f>COUNTIF(Vertices[Out-Degree], "&gt;= " &amp; H20) - COUNTIF(Vertices[Out-Degree], "&gt;=" &amp; H21)</f>
        <v>0</v>
      </c>
      <c r="J20" s="39">
        <f t="shared" si="4"/>
        <v>0</v>
      </c>
      <c r="K20" s="40">
        <f>COUNTIF(Vertices[Betweenness Centrality], "&gt;= " &amp; J20) - COUNTIF(Vertices[Betweenness Centrality], "&gt;=" &amp; J21)</f>
        <v>0</v>
      </c>
      <c r="L20" s="39">
        <f t="shared" si="5"/>
        <v>0</v>
      </c>
      <c r="M20" s="40">
        <f>COUNTIF(Vertices[Closeness Centrality], "&gt;= " &amp; L20) - COUNTIF(Vertices[Closeness Centrality], "&gt;=" &amp; L21)</f>
        <v>0</v>
      </c>
      <c r="N20" s="39">
        <f t="shared" si="6"/>
        <v>0</v>
      </c>
      <c r="O20" s="40">
        <f>COUNTIF(Vertices[Eigenvector Centrality], "&gt;= " &amp; N20) - COUNTIF(Vertices[Eigenvector Centrality], "&gt;=" &amp; N21)</f>
        <v>0</v>
      </c>
      <c r="P20" s="39">
        <f t="shared" si="7"/>
        <v>0</v>
      </c>
      <c r="Q20" s="40">
        <f>COUNTIF(Vertices[PageRank], "&gt;= " &amp; P20) - COUNTIF(Vertices[PageRank], "&gt;=" &amp; P21)</f>
        <v>0</v>
      </c>
      <c r="R20" s="39">
        <f t="shared" si="8"/>
        <v>0</v>
      </c>
      <c r="S20" s="45">
        <f>COUNTIF(Vertices[Clustering Coefficient], "&gt;= " &amp; R20) - COUNTIF(Vertices[Clustering Coefficient], "&gt;=" &amp; R21)</f>
        <v>0</v>
      </c>
      <c r="T20" s="39" t="e">
        <f t="shared" ca="1" si="9"/>
        <v>#REF!</v>
      </c>
      <c r="U20" s="40" t="e">
        <f t="shared" ca="1" si="0"/>
        <v>#REF!</v>
      </c>
    </row>
    <row r="21" spans="1:21" x14ac:dyDescent="0.25">
      <c r="D21" s="34">
        <f t="shared" si="1"/>
        <v>0</v>
      </c>
      <c r="E21" s="3">
        <f>COUNTIF(Vertices[Degree], "&gt;= " &amp; D21) - COUNTIF(Vertices[Degree], "&gt;=" &amp; D22)</f>
        <v>0</v>
      </c>
      <c r="F21" s="41">
        <f t="shared" si="2"/>
        <v>0</v>
      </c>
      <c r="G21" s="42">
        <f>COUNTIF(Vertices[In-Degree], "&gt;= " &amp; F21) - COUNTIF(Vertices[In-Degree], "&gt;=" &amp; F22)</f>
        <v>0</v>
      </c>
      <c r="H21" s="41">
        <f t="shared" si="3"/>
        <v>0</v>
      </c>
      <c r="I21" s="42">
        <f>COUNTIF(Vertices[Out-Degree], "&gt;= " &amp; H21) - COUNTIF(Vertices[Out-Degree], "&gt;=" &amp; H22)</f>
        <v>0</v>
      </c>
      <c r="J21" s="41">
        <f t="shared" si="4"/>
        <v>0</v>
      </c>
      <c r="K21" s="42">
        <f>COUNTIF(Vertices[Betweenness Centrality], "&gt;= " &amp; J21) - COUNTIF(Vertices[Betweenness Centrality], "&gt;=" &amp; J22)</f>
        <v>0</v>
      </c>
      <c r="L21" s="41">
        <f t="shared" si="5"/>
        <v>0</v>
      </c>
      <c r="M21" s="42">
        <f>COUNTIF(Vertices[Closeness Centrality], "&gt;= " &amp; L21) - COUNTIF(Vertices[Closeness Centrality], "&gt;=" &amp; L22)</f>
        <v>0</v>
      </c>
      <c r="N21" s="41">
        <f t="shared" si="6"/>
        <v>0</v>
      </c>
      <c r="O21" s="42">
        <f>COUNTIF(Vertices[Eigenvector Centrality], "&gt;= " &amp; N21) - COUNTIF(Vertices[Eigenvector Centrality], "&gt;=" &amp; N22)</f>
        <v>0</v>
      </c>
      <c r="P21" s="41">
        <f t="shared" si="7"/>
        <v>0</v>
      </c>
      <c r="Q21" s="42">
        <f>COUNTIF(Vertices[PageRank], "&gt;= " &amp; P21) - COUNTIF(Vertices[PageRank], "&gt;=" &amp; P22)</f>
        <v>0</v>
      </c>
      <c r="R21" s="41">
        <f t="shared" si="8"/>
        <v>0</v>
      </c>
      <c r="S21" s="46">
        <f>COUNTIF(Vertices[Clustering Coefficient], "&gt;= " &amp; R21) - COUNTIF(Vertices[Clustering Coefficient], "&gt;=" &amp; R22)</f>
        <v>0</v>
      </c>
      <c r="T21" s="41" t="e">
        <f t="shared" ca="1" si="9"/>
        <v>#REF!</v>
      </c>
      <c r="U21" s="42" t="e">
        <f t="shared" ca="1" si="0"/>
        <v>#REF!</v>
      </c>
    </row>
    <row r="22" spans="1:21" x14ac:dyDescent="0.25">
      <c r="D22" s="34">
        <f t="shared" si="1"/>
        <v>0</v>
      </c>
      <c r="E22" s="3">
        <f>COUNTIF(Vertices[Degree], "&gt;= " &amp; D22) - COUNTIF(Vertices[Degree], "&gt;=" &amp; D23)</f>
        <v>0</v>
      </c>
      <c r="F22" s="39">
        <f t="shared" si="2"/>
        <v>0</v>
      </c>
      <c r="G22" s="40">
        <f>COUNTIF(Vertices[In-Degree], "&gt;= " &amp; F22) - COUNTIF(Vertices[In-Degree], "&gt;=" &amp; F23)</f>
        <v>0</v>
      </c>
      <c r="H22" s="39">
        <f t="shared" si="3"/>
        <v>0</v>
      </c>
      <c r="I22" s="40">
        <f>COUNTIF(Vertices[Out-Degree], "&gt;= " &amp; H22) - COUNTIF(Vertices[Out-Degree], "&gt;=" &amp; H23)</f>
        <v>0</v>
      </c>
      <c r="J22" s="39">
        <f t="shared" si="4"/>
        <v>0</v>
      </c>
      <c r="K22" s="40">
        <f>COUNTIF(Vertices[Betweenness Centrality], "&gt;= " &amp; J22) - COUNTIF(Vertices[Betweenness Centrality], "&gt;=" &amp; J23)</f>
        <v>0</v>
      </c>
      <c r="L22" s="39">
        <f t="shared" si="5"/>
        <v>0</v>
      </c>
      <c r="M22" s="40">
        <f>COUNTIF(Vertices[Closeness Centrality], "&gt;= " &amp; L22) - COUNTIF(Vertices[Closeness Centrality], "&gt;=" &amp; L23)</f>
        <v>0</v>
      </c>
      <c r="N22" s="39">
        <f t="shared" si="6"/>
        <v>0</v>
      </c>
      <c r="O22" s="40">
        <f>COUNTIF(Vertices[Eigenvector Centrality], "&gt;= " &amp; N22) - COUNTIF(Vertices[Eigenvector Centrality], "&gt;=" &amp; N23)</f>
        <v>0</v>
      </c>
      <c r="P22" s="39">
        <f t="shared" si="7"/>
        <v>0</v>
      </c>
      <c r="Q22" s="40">
        <f>COUNTIF(Vertices[PageRank], "&gt;= " &amp; P22) - COUNTIF(Vertices[PageRank], "&gt;=" &amp; P23)</f>
        <v>0</v>
      </c>
      <c r="R22" s="39">
        <f t="shared" si="8"/>
        <v>0</v>
      </c>
      <c r="S22" s="45">
        <f>COUNTIF(Vertices[Clustering Coefficient], "&gt;= " &amp; R22) - COUNTIF(Vertices[Clustering Coefficient], "&gt;=" &amp; R23)</f>
        <v>0</v>
      </c>
      <c r="T22" s="39" t="e">
        <f t="shared" ca="1" si="9"/>
        <v>#REF!</v>
      </c>
      <c r="U22" s="40" t="e">
        <f t="shared" ca="1" si="0"/>
        <v>#REF!</v>
      </c>
    </row>
    <row r="23" spans="1:21" x14ac:dyDescent="0.25">
      <c r="D23" s="34">
        <f t="shared" si="1"/>
        <v>0</v>
      </c>
      <c r="E23" s="3">
        <f>COUNTIF(Vertices[Degree], "&gt;= " &amp; D23) - COUNTIF(Vertices[Degree], "&gt;=" &amp; D24)</f>
        <v>0</v>
      </c>
      <c r="F23" s="41">
        <f t="shared" si="2"/>
        <v>0</v>
      </c>
      <c r="G23" s="42">
        <f>COUNTIF(Vertices[In-Degree], "&gt;= " &amp; F23) - COUNTIF(Vertices[In-Degree], "&gt;=" &amp; F24)</f>
        <v>0</v>
      </c>
      <c r="H23" s="41">
        <f t="shared" si="3"/>
        <v>0</v>
      </c>
      <c r="I23" s="42">
        <f>COUNTIF(Vertices[Out-Degree], "&gt;= " &amp; H23) - COUNTIF(Vertices[Out-Degree], "&gt;=" &amp; H24)</f>
        <v>0</v>
      </c>
      <c r="J23" s="41">
        <f t="shared" si="4"/>
        <v>0</v>
      </c>
      <c r="K23" s="42">
        <f>COUNTIF(Vertices[Betweenness Centrality], "&gt;= " &amp; J23) - COUNTIF(Vertices[Betweenness Centrality], "&gt;=" &amp; J24)</f>
        <v>0</v>
      </c>
      <c r="L23" s="41">
        <f t="shared" si="5"/>
        <v>0</v>
      </c>
      <c r="M23" s="42">
        <f>COUNTIF(Vertices[Closeness Centrality], "&gt;= " &amp; L23) - COUNTIF(Vertices[Closeness Centrality], "&gt;=" &amp; L24)</f>
        <v>0</v>
      </c>
      <c r="N23" s="41">
        <f t="shared" si="6"/>
        <v>0</v>
      </c>
      <c r="O23" s="42">
        <f>COUNTIF(Vertices[Eigenvector Centrality], "&gt;= " &amp; N23) - COUNTIF(Vertices[Eigenvector Centrality], "&gt;=" &amp; N24)</f>
        <v>0</v>
      </c>
      <c r="P23" s="41">
        <f t="shared" si="7"/>
        <v>0</v>
      </c>
      <c r="Q23" s="42">
        <f>COUNTIF(Vertices[PageRank], "&gt;= " &amp; P23) - COUNTIF(Vertices[PageRank], "&gt;=" &amp; P24)</f>
        <v>0</v>
      </c>
      <c r="R23" s="41">
        <f t="shared" si="8"/>
        <v>0</v>
      </c>
      <c r="S23" s="46">
        <f>COUNTIF(Vertices[Clustering Coefficient], "&gt;= " &amp; R23) - COUNTIF(Vertices[Clustering Coefficient], "&gt;=" &amp; R24)</f>
        <v>0</v>
      </c>
      <c r="T23" s="41" t="e">
        <f t="shared" ca="1" si="9"/>
        <v>#REF!</v>
      </c>
      <c r="U23" s="42" t="e">
        <f t="shared" ca="1" si="0"/>
        <v>#REF!</v>
      </c>
    </row>
    <row r="24" spans="1:21" x14ac:dyDescent="0.25">
      <c r="D24" s="34">
        <f t="shared" si="1"/>
        <v>0</v>
      </c>
      <c r="E24" s="3">
        <f>COUNTIF(Vertices[Degree], "&gt;= " &amp; D24) - COUNTIF(Vertices[Degree], "&gt;=" &amp; D25)</f>
        <v>0</v>
      </c>
      <c r="F24" s="39">
        <f t="shared" si="2"/>
        <v>0</v>
      </c>
      <c r="G24" s="40">
        <f>COUNTIF(Vertices[In-Degree], "&gt;= " &amp; F24) - COUNTIF(Vertices[In-Degree], "&gt;=" &amp; F25)</f>
        <v>0</v>
      </c>
      <c r="H24" s="39">
        <f t="shared" si="3"/>
        <v>0</v>
      </c>
      <c r="I24" s="40">
        <f>COUNTIF(Vertices[Out-Degree], "&gt;= " &amp; H24) - COUNTIF(Vertices[Out-Degree], "&gt;=" &amp; H25)</f>
        <v>0</v>
      </c>
      <c r="J24" s="39">
        <f t="shared" si="4"/>
        <v>0</v>
      </c>
      <c r="K24" s="40">
        <f>COUNTIF(Vertices[Betweenness Centrality], "&gt;= " &amp; J24) - COUNTIF(Vertices[Betweenness Centrality], "&gt;=" &amp; J25)</f>
        <v>0</v>
      </c>
      <c r="L24" s="39">
        <f t="shared" si="5"/>
        <v>0</v>
      </c>
      <c r="M24" s="40">
        <f>COUNTIF(Vertices[Closeness Centrality], "&gt;= " &amp; L24) - COUNTIF(Vertices[Closeness Centrality], "&gt;=" &amp; L25)</f>
        <v>0</v>
      </c>
      <c r="N24" s="39">
        <f t="shared" si="6"/>
        <v>0</v>
      </c>
      <c r="O24" s="40">
        <f>COUNTIF(Vertices[Eigenvector Centrality], "&gt;= " &amp; N24) - COUNTIF(Vertices[Eigenvector Centrality], "&gt;=" &amp; N25)</f>
        <v>0</v>
      </c>
      <c r="P24" s="39">
        <f t="shared" si="7"/>
        <v>0</v>
      </c>
      <c r="Q24" s="40">
        <f>COUNTIF(Vertices[PageRank], "&gt;= " &amp; P24) - COUNTIF(Vertices[PageRank], "&gt;=" &amp; P25)</f>
        <v>0</v>
      </c>
      <c r="R24" s="39">
        <f t="shared" si="8"/>
        <v>0</v>
      </c>
      <c r="S24" s="45">
        <f>COUNTIF(Vertices[Clustering Coefficient], "&gt;= " &amp; R24) - COUNTIF(Vertices[Clustering Coefficient], "&gt;=" &amp; R25)</f>
        <v>0</v>
      </c>
      <c r="T24" s="39" t="e">
        <f t="shared" ca="1" si="9"/>
        <v>#REF!</v>
      </c>
      <c r="U24" s="40" t="e">
        <f t="shared" ca="1" si="0"/>
        <v>#REF!</v>
      </c>
    </row>
    <row r="25" spans="1:21" x14ac:dyDescent="0.25">
      <c r="D25" s="34">
        <f t="shared" si="1"/>
        <v>0</v>
      </c>
      <c r="E25" s="3">
        <f>COUNTIF(Vertices[Degree], "&gt;= " &amp; D25) - COUNTIF(Vertices[Degree], "&gt;=" &amp; D26)</f>
        <v>0</v>
      </c>
      <c r="F25" s="41">
        <f t="shared" si="2"/>
        <v>0</v>
      </c>
      <c r="G25" s="42">
        <f>COUNTIF(Vertices[In-Degree], "&gt;= " &amp; F25) - COUNTIF(Vertices[In-Degree], "&gt;=" &amp; F26)</f>
        <v>0</v>
      </c>
      <c r="H25" s="41">
        <f t="shared" si="3"/>
        <v>0</v>
      </c>
      <c r="I25" s="42">
        <f>COUNTIF(Vertices[Out-Degree], "&gt;= " &amp; H25) - COUNTIF(Vertices[Out-Degree], "&gt;=" &amp; H26)</f>
        <v>0</v>
      </c>
      <c r="J25" s="41">
        <f t="shared" si="4"/>
        <v>0</v>
      </c>
      <c r="K25" s="42">
        <f>COUNTIF(Vertices[Betweenness Centrality], "&gt;= " &amp; J25) - COUNTIF(Vertices[Betweenness Centrality], "&gt;=" &amp; J26)</f>
        <v>0</v>
      </c>
      <c r="L25" s="41">
        <f t="shared" si="5"/>
        <v>0</v>
      </c>
      <c r="M25" s="42">
        <f>COUNTIF(Vertices[Closeness Centrality], "&gt;= " &amp; L25) - COUNTIF(Vertices[Closeness Centrality], "&gt;=" &amp; L26)</f>
        <v>0</v>
      </c>
      <c r="N25" s="41">
        <f t="shared" si="6"/>
        <v>0</v>
      </c>
      <c r="O25" s="42">
        <f>COUNTIF(Vertices[Eigenvector Centrality], "&gt;= " &amp; N25) - COUNTIF(Vertices[Eigenvector Centrality], "&gt;=" &amp; N26)</f>
        <v>0</v>
      </c>
      <c r="P25" s="41">
        <f t="shared" si="7"/>
        <v>0</v>
      </c>
      <c r="Q25" s="42">
        <f>COUNTIF(Vertices[PageRank], "&gt;= " &amp; P25) - COUNTIF(Vertices[PageRank], "&gt;=" &amp; P26)</f>
        <v>0</v>
      </c>
      <c r="R25" s="41">
        <f t="shared" si="8"/>
        <v>0</v>
      </c>
      <c r="S25" s="46">
        <f>COUNTIF(Vertices[Clustering Coefficient], "&gt;= " &amp; R25) - COUNTIF(Vertices[Clustering Coefficient], "&gt;=" &amp; R26)</f>
        <v>0</v>
      </c>
      <c r="T25" s="41" t="e">
        <f t="shared" ca="1" si="9"/>
        <v>#REF!</v>
      </c>
      <c r="U25" s="42" t="e">
        <f t="shared" ca="1" si="0"/>
        <v>#REF!</v>
      </c>
    </row>
    <row r="26" spans="1:21" x14ac:dyDescent="0.25">
      <c r="D26" s="34">
        <f t="shared" si="1"/>
        <v>0</v>
      </c>
      <c r="E26" s="3">
        <f>COUNTIF(Vertices[Degree], "&gt;= " &amp; D26) - COUNTIF(Vertices[Degree], "&gt;=" &amp; D27)</f>
        <v>0</v>
      </c>
      <c r="F26" s="39">
        <f t="shared" si="2"/>
        <v>0</v>
      </c>
      <c r="G26" s="40">
        <f>COUNTIF(Vertices[In-Degree], "&gt;= " &amp; F26) - COUNTIF(Vertices[In-Degree], "&gt;=" &amp; F27)</f>
        <v>0</v>
      </c>
      <c r="H26" s="39">
        <f t="shared" si="3"/>
        <v>0</v>
      </c>
      <c r="I26" s="40">
        <f>COUNTIF(Vertices[Out-Degree], "&gt;= " &amp; H26) - COUNTIF(Vertices[Out-Degree], "&gt;=" &amp; H27)</f>
        <v>0</v>
      </c>
      <c r="J26" s="39">
        <f t="shared" si="4"/>
        <v>0</v>
      </c>
      <c r="K26" s="40">
        <f>COUNTIF(Vertices[Betweenness Centrality], "&gt;= " &amp; J26) - COUNTIF(Vertices[Betweenness Centrality], "&gt;=" &amp; J27)</f>
        <v>0</v>
      </c>
      <c r="L26" s="39">
        <f t="shared" si="5"/>
        <v>0</v>
      </c>
      <c r="M26" s="40">
        <f>COUNTIF(Vertices[Closeness Centrality], "&gt;= " &amp; L26) - COUNTIF(Vertices[Closeness Centrality], "&gt;=" &amp; L27)</f>
        <v>0</v>
      </c>
      <c r="N26" s="39">
        <f t="shared" si="6"/>
        <v>0</v>
      </c>
      <c r="O26" s="40">
        <f>COUNTIF(Vertices[Eigenvector Centrality], "&gt;= " &amp; N26) - COUNTIF(Vertices[Eigenvector Centrality], "&gt;=" &amp; N27)</f>
        <v>0</v>
      </c>
      <c r="P26" s="39">
        <f t="shared" si="7"/>
        <v>0</v>
      </c>
      <c r="Q26" s="40">
        <f>COUNTIF(Vertices[PageRank], "&gt;= " &amp; P26) - COUNTIF(Vertices[PageRank], "&gt;=" &amp; P27)</f>
        <v>0</v>
      </c>
      <c r="R26" s="39">
        <f t="shared" si="8"/>
        <v>0</v>
      </c>
      <c r="S26" s="45">
        <f>COUNTIF(Vertices[Clustering Coefficient], "&gt;= " &amp; R26) - COUNTIF(Vertices[Clustering Coefficient], "&gt;=" &amp; R27)</f>
        <v>0</v>
      </c>
      <c r="T26" s="39" t="e">
        <f t="shared" ca="1" si="9"/>
        <v>#REF!</v>
      </c>
      <c r="U26" s="40" t="e">
        <f t="shared" ca="1" si="0"/>
        <v>#REF!</v>
      </c>
    </row>
    <row r="27" spans="1:21" x14ac:dyDescent="0.25">
      <c r="D27" s="34">
        <f t="shared" si="1"/>
        <v>0</v>
      </c>
      <c r="E27" s="3">
        <f>COUNTIF(Vertices[Degree], "&gt;= " &amp; D27) - COUNTIF(Vertices[Degree], "&gt;=" &amp; D28)</f>
        <v>0</v>
      </c>
      <c r="F27" s="41">
        <f t="shared" si="2"/>
        <v>0</v>
      </c>
      <c r="G27" s="42">
        <f>COUNTIF(Vertices[In-Degree], "&gt;= " &amp; F27) - COUNTIF(Vertices[In-Degree], "&gt;=" &amp; F28)</f>
        <v>0</v>
      </c>
      <c r="H27" s="41">
        <f t="shared" si="3"/>
        <v>0</v>
      </c>
      <c r="I27" s="42">
        <f>COUNTIF(Vertices[Out-Degree], "&gt;= " &amp; H27) - COUNTIF(Vertices[Out-Degree], "&gt;=" &amp; H28)</f>
        <v>0</v>
      </c>
      <c r="J27" s="41">
        <f t="shared" si="4"/>
        <v>0</v>
      </c>
      <c r="K27" s="42">
        <f>COUNTIF(Vertices[Betweenness Centrality], "&gt;= " &amp; J27) - COUNTIF(Vertices[Betweenness Centrality], "&gt;=" &amp; J28)</f>
        <v>0</v>
      </c>
      <c r="L27" s="41">
        <f t="shared" si="5"/>
        <v>0</v>
      </c>
      <c r="M27" s="42">
        <f>COUNTIF(Vertices[Closeness Centrality], "&gt;= " &amp; L27) - COUNTIF(Vertices[Closeness Centrality], "&gt;=" &amp; L28)</f>
        <v>0</v>
      </c>
      <c r="N27" s="41">
        <f t="shared" si="6"/>
        <v>0</v>
      </c>
      <c r="O27" s="42">
        <f>COUNTIF(Vertices[Eigenvector Centrality], "&gt;= " &amp; N27) - COUNTIF(Vertices[Eigenvector Centrality], "&gt;=" &amp; N28)</f>
        <v>0</v>
      </c>
      <c r="P27" s="41">
        <f t="shared" si="7"/>
        <v>0</v>
      </c>
      <c r="Q27" s="42">
        <f>COUNTIF(Vertices[PageRank], "&gt;= " &amp; P27) - COUNTIF(Vertices[PageRank], "&gt;=" &amp; P28)</f>
        <v>0</v>
      </c>
      <c r="R27" s="41">
        <f t="shared" si="8"/>
        <v>0</v>
      </c>
      <c r="S27" s="46">
        <f>COUNTIF(Vertices[Clustering Coefficient], "&gt;= " &amp; R27) - COUNTIF(Vertices[Clustering Coefficient], "&gt;=" &amp; R28)</f>
        <v>0</v>
      </c>
      <c r="T27" s="41" t="e">
        <f t="shared" ca="1" si="9"/>
        <v>#REF!</v>
      </c>
      <c r="U27" s="42" t="e">
        <f t="shared" ca="1" si="0"/>
        <v>#REF!</v>
      </c>
    </row>
    <row r="28" spans="1:21" x14ac:dyDescent="0.25">
      <c r="D28" s="34">
        <f t="shared" si="1"/>
        <v>0</v>
      </c>
      <c r="E28" s="3">
        <f>COUNTIF(Vertices[Degree], "&gt;= " &amp; D28) - COUNTIF(Vertices[Degree], "&gt;=" &amp; D29)</f>
        <v>0</v>
      </c>
      <c r="F28" s="39">
        <f t="shared" si="2"/>
        <v>0</v>
      </c>
      <c r="G28" s="40">
        <f>COUNTIF(Vertices[In-Degree], "&gt;= " &amp; F28) - COUNTIF(Vertices[In-Degree], "&gt;=" &amp; F29)</f>
        <v>0</v>
      </c>
      <c r="H28" s="39">
        <f t="shared" si="3"/>
        <v>0</v>
      </c>
      <c r="I28" s="40">
        <f>COUNTIF(Vertices[Out-Degree], "&gt;= " &amp; H28) - COUNTIF(Vertices[Out-Degree], "&gt;=" &amp; H29)</f>
        <v>0</v>
      </c>
      <c r="J28" s="39">
        <f t="shared" si="4"/>
        <v>0</v>
      </c>
      <c r="K28" s="40">
        <f>COUNTIF(Vertices[Betweenness Centrality], "&gt;= " &amp; J28) - COUNTIF(Vertices[Betweenness Centrality], "&gt;=" &amp; J29)</f>
        <v>0</v>
      </c>
      <c r="L28" s="39">
        <f t="shared" si="5"/>
        <v>0</v>
      </c>
      <c r="M28" s="40">
        <f>COUNTIF(Vertices[Closeness Centrality], "&gt;= " &amp; L28) - COUNTIF(Vertices[Closeness Centrality], "&gt;=" &amp; L29)</f>
        <v>0</v>
      </c>
      <c r="N28" s="39">
        <f t="shared" si="6"/>
        <v>0</v>
      </c>
      <c r="O28" s="40">
        <f>COUNTIF(Vertices[Eigenvector Centrality], "&gt;= " &amp; N28) - COUNTIF(Vertices[Eigenvector Centrality], "&gt;=" &amp; N29)</f>
        <v>0</v>
      </c>
      <c r="P28" s="39">
        <f t="shared" si="7"/>
        <v>0</v>
      </c>
      <c r="Q28" s="40">
        <f>COUNTIF(Vertices[PageRank], "&gt;= " &amp; P28) - COUNTIF(Vertices[PageRank], "&gt;=" &amp; P29)</f>
        <v>0</v>
      </c>
      <c r="R28" s="39">
        <f t="shared" si="8"/>
        <v>0</v>
      </c>
      <c r="S28" s="45">
        <f>COUNTIF(Vertices[Clustering Coefficient], "&gt;= " &amp; R28) - COUNTIF(Vertices[Clustering Coefficient], "&gt;=" &amp; R29)</f>
        <v>0</v>
      </c>
      <c r="T28" s="39" t="e">
        <f t="shared" ca="1" si="9"/>
        <v>#REF!</v>
      </c>
      <c r="U28" s="40" t="e">
        <f t="shared" ca="1" si="0"/>
        <v>#REF!</v>
      </c>
    </row>
    <row r="29" spans="1:21" x14ac:dyDescent="0.25">
      <c r="A29" t="s">
        <v>163</v>
      </c>
      <c r="B29" t="s">
        <v>17</v>
      </c>
      <c r="D29" s="34">
        <f t="shared" si="1"/>
        <v>0</v>
      </c>
      <c r="E29" s="3">
        <f>COUNTIF(Vertices[Degree], "&gt;= " &amp; D29) - COUNTIF(Vertices[Degree], "&gt;=" &amp; D30)</f>
        <v>0</v>
      </c>
      <c r="F29" s="41">
        <f t="shared" si="2"/>
        <v>0</v>
      </c>
      <c r="G29" s="42">
        <f>COUNTIF(Vertices[In-Degree], "&gt;= " &amp; F29) - COUNTIF(Vertices[In-Degree], "&gt;=" &amp; F30)</f>
        <v>0</v>
      </c>
      <c r="H29" s="41">
        <f t="shared" si="3"/>
        <v>0</v>
      </c>
      <c r="I29" s="42">
        <f>COUNTIF(Vertices[Out-Degree], "&gt;= " &amp; H29) - COUNTIF(Vertices[Out-Degree], "&gt;=" &amp; H30)</f>
        <v>0</v>
      </c>
      <c r="J29" s="41">
        <f t="shared" si="4"/>
        <v>0</v>
      </c>
      <c r="K29" s="42">
        <f>COUNTIF(Vertices[Betweenness Centrality], "&gt;= " &amp; J29) - COUNTIF(Vertices[Betweenness Centrality], "&gt;=" &amp; J30)</f>
        <v>0</v>
      </c>
      <c r="L29" s="41">
        <f t="shared" si="5"/>
        <v>0</v>
      </c>
      <c r="M29" s="42">
        <f>COUNTIF(Vertices[Closeness Centrality], "&gt;= " &amp; L29) - COUNTIF(Vertices[Closeness Centrality], "&gt;=" &amp; L30)</f>
        <v>0</v>
      </c>
      <c r="N29" s="41">
        <f t="shared" si="6"/>
        <v>0</v>
      </c>
      <c r="O29" s="42">
        <f>COUNTIF(Vertices[Eigenvector Centrality], "&gt;= " &amp; N29) - COUNTIF(Vertices[Eigenvector Centrality], "&gt;=" &amp; N30)</f>
        <v>0</v>
      </c>
      <c r="P29" s="41">
        <f t="shared" si="7"/>
        <v>0</v>
      </c>
      <c r="Q29" s="42">
        <f>COUNTIF(Vertices[PageRank], "&gt;= " &amp; P29) - COUNTIF(Vertices[PageRank], "&gt;=" &amp; P30)</f>
        <v>0</v>
      </c>
      <c r="R29" s="41">
        <f t="shared" si="8"/>
        <v>0</v>
      </c>
      <c r="S29" s="46">
        <f>COUNTIF(Vertices[Clustering Coefficient], "&gt;= " &amp; R29) - COUNTIF(Vertices[Clustering Coefficient], "&gt;=" &amp; R30)</f>
        <v>0</v>
      </c>
      <c r="T29" s="41" t="e">
        <f t="shared" ca="1" si="9"/>
        <v>#REF!</v>
      </c>
      <c r="U29" s="42" t="e">
        <f t="shared" ca="1" si="0"/>
        <v>#REF!</v>
      </c>
    </row>
    <row r="30" spans="1:21" x14ac:dyDescent="0.25">
      <c r="A30" s="35"/>
      <c r="B30" s="35"/>
      <c r="D30" s="34">
        <f t="shared" si="1"/>
        <v>0</v>
      </c>
      <c r="E30" s="3">
        <f>COUNTIF(Vertices[Degree], "&gt;= " &amp; D30) - COUNTIF(Vertices[Degree], "&gt;=" &amp; D31)</f>
        <v>0</v>
      </c>
      <c r="F30" s="39">
        <f t="shared" si="2"/>
        <v>0</v>
      </c>
      <c r="G30" s="40">
        <f>COUNTIF(Vertices[In-Degree], "&gt;= " &amp; F30) - COUNTIF(Vertices[In-Degree], "&gt;=" &amp; F31)</f>
        <v>0</v>
      </c>
      <c r="H30" s="39">
        <f t="shared" si="3"/>
        <v>0</v>
      </c>
      <c r="I30" s="40">
        <f>COUNTIF(Vertices[Out-Degree], "&gt;= " &amp; H30) - COUNTIF(Vertices[Out-Degree], "&gt;=" &amp; H31)</f>
        <v>0</v>
      </c>
      <c r="J30" s="39">
        <f t="shared" si="4"/>
        <v>0</v>
      </c>
      <c r="K30" s="40">
        <f>COUNTIF(Vertices[Betweenness Centrality], "&gt;= " &amp; J30) - COUNTIF(Vertices[Betweenness Centrality], "&gt;=" &amp; J31)</f>
        <v>0</v>
      </c>
      <c r="L30" s="39">
        <f t="shared" si="5"/>
        <v>0</v>
      </c>
      <c r="M30" s="40">
        <f>COUNTIF(Vertices[Closeness Centrality], "&gt;= " &amp; L30) - COUNTIF(Vertices[Closeness Centrality], "&gt;=" &amp; L31)</f>
        <v>0</v>
      </c>
      <c r="N30" s="39">
        <f t="shared" si="6"/>
        <v>0</v>
      </c>
      <c r="O30" s="40">
        <f>COUNTIF(Vertices[Eigenvector Centrality], "&gt;= " &amp; N30) - COUNTIF(Vertices[Eigenvector Centrality], "&gt;=" &amp; N31)</f>
        <v>0</v>
      </c>
      <c r="P30" s="39">
        <f t="shared" si="7"/>
        <v>0</v>
      </c>
      <c r="Q30" s="40">
        <f>COUNTIF(Vertices[PageRank], "&gt;= " &amp; P30) - COUNTIF(Vertices[PageRank], "&gt;=" &amp; P31)</f>
        <v>0</v>
      </c>
      <c r="R30" s="39">
        <f t="shared" si="8"/>
        <v>0</v>
      </c>
      <c r="S30" s="45">
        <f>COUNTIF(Vertices[Clustering Coefficient], "&gt;= " &amp; R30) - COUNTIF(Vertices[Clustering Coefficient], "&gt;=" &amp; R31)</f>
        <v>0</v>
      </c>
      <c r="T30" s="39" t="e">
        <f t="shared" ca="1" si="9"/>
        <v>#REF!</v>
      </c>
      <c r="U30" s="40" t="e">
        <f t="shared" ca="1" si="0"/>
        <v>#REF!</v>
      </c>
    </row>
    <row r="31" spans="1:21" x14ac:dyDescent="0.25">
      <c r="D31" s="34">
        <f t="shared" si="1"/>
        <v>0</v>
      </c>
      <c r="E31" s="3">
        <f>COUNTIF(Vertices[Degree], "&gt;= " &amp; D31) - COUNTIF(Vertices[Degree], "&gt;=" &amp; D32)</f>
        <v>0</v>
      </c>
      <c r="F31" s="41">
        <f t="shared" si="2"/>
        <v>0</v>
      </c>
      <c r="G31" s="42">
        <f>COUNTIF(Vertices[In-Degree], "&gt;= " &amp; F31) - COUNTIF(Vertices[In-Degree], "&gt;=" &amp; F32)</f>
        <v>0</v>
      </c>
      <c r="H31" s="41">
        <f t="shared" si="3"/>
        <v>0</v>
      </c>
      <c r="I31" s="42">
        <f>COUNTIF(Vertices[Out-Degree], "&gt;= " &amp; H31) - COUNTIF(Vertices[Out-Degree], "&gt;=" &amp; H32)</f>
        <v>0</v>
      </c>
      <c r="J31" s="41">
        <f t="shared" si="4"/>
        <v>0</v>
      </c>
      <c r="K31" s="42">
        <f>COUNTIF(Vertices[Betweenness Centrality], "&gt;= " &amp; J31) - COUNTIF(Vertices[Betweenness Centrality], "&gt;=" &amp; J32)</f>
        <v>0</v>
      </c>
      <c r="L31" s="41">
        <f t="shared" si="5"/>
        <v>0</v>
      </c>
      <c r="M31" s="42">
        <f>COUNTIF(Vertices[Closeness Centrality], "&gt;= " &amp; L31) - COUNTIF(Vertices[Closeness Centrality], "&gt;=" &amp; L32)</f>
        <v>0</v>
      </c>
      <c r="N31" s="41">
        <f t="shared" si="6"/>
        <v>0</v>
      </c>
      <c r="O31" s="42">
        <f>COUNTIF(Vertices[Eigenvector Centrality], "&gt;= " &amp; N31) - COUNTIF(Vertices[Eigenvector Centrality], "&gt;=" &amp; N32)</f>
        <v>0</v>
      </c>
      <c r="P31" s="41">
        <f t="shared" si="7"/>
        <v>0</v>
      </c>
      <c r="Q31" s="42">
        <f>COUNTIF(Vertices[PageRank], "&gt;= " &amp; P31) - COUNTIF(Vertices[PageRank], "&gt;=" &amp; P32)</f>
        <v>0</v>
      </c>
      <c r="R31" s="41">
        <f t="shared" si="8"/>
        <v>0</v>
      </c>
      <c r="S31" s="46">
        <f>COUNTIF(Vertices[Clustering Coefficient], "&gt;= " &amp; R31) - COUNTIF(Vertices[Clustering Coefficient], "&gt;=" &amp; R32)</f>
        <v>0</v>
      </c>
      <c r="T31" s="41" t="e">
        <f t="shared" ca="1" si="9"/>
        <v>#REF!</v>
      </c>
      <c r="U31" s="42" t="e">
        <f t="shared" ca="1" si="0"/>
        <v>#REF!</v>
      </c>
    </row>
    <row r="32" spans="1:21" x14ac:dyDescent="0.25">
      <c r="D32" s="34">
        <f t="shared" si="1"/>
        <v>0</v>
      </c>
      <c r="E32" s="3">
        <f>COUNTIF(Vertices[Degree], "&gt;= " &amp; D32) - COUNTIF(Vertices[Degree], "&gt;=" &amp; D33)</f>
        <v>0</v>
      </c>
      <c r="F32" s="39">
        <f t="shared" si="2"/>
        <v>0</v>
      </c>
      <c r="G32" s="40">
        <f>COUNTIF(Vertices[In-Degree], "&gt;= " &amp; F32) - COUNTIF(Vertices[In-Degree], "&gt;=" &amp; F33)</f>
        <v>0</v>
      </c>
      <c r="H32" s="39">
        <f t="shared" si="3"/>
        <v>0</v>
      </c>
      <c r="I32" s="40">
        <f>COUNTIF(Vertices[Out-Degree], "&gt;= " &amp; H32) - COUNTIF(Vertices[Out-Degree], "&gt;=" &amp; H33)</f>
        <v>0</v>
      </c>
      <c r="J32" s="39">
        <f t="shared" si="4"/>
        <v>0</v>
      </c>
      <c r="K32" s="40">
        <f>COUNTIF(Vertices[Betweenness Centrality], "&gt;= " &amp; J32) - COUNTIF(Vertices[Betweenness Centrality], "&gt;=" &amp; J33)</f>
        <v>0</v>
      </c>
      <c r="L32" s="39">
        <f t="shared" si="5"/>
        <v>0</v>
      </c>
      <c r="M32" s="40">
        <f>COUNTIF(Vertices[Closeness Centrality], "&gt;= " &amp; L32) - COUNTIF(Vertices[Closeness Centrality], "&gt;=" &amp; L33)</f>
        <v>0</v>
      </c>
      <c r="N32" s="39">
        <f t="shared" si="6"/>
        <v>0</v>
      </c>
      <c r="O32" s="40">
        <f>COUNTIF(Vertices[Eigenvector Centrality], "&gt;= " &amp; N32) - COUNTIF(Vertices[Eigenvector Centrality], "&gt;=" &amp; N33)</f>
        <v>0</v>
      </c>
      <c r="P32" s="39">
        <f t="shared" si="7"/>
        <v>0</v>
      </c>
      <c r="Q32" s="40">
        <f>COUNTIF(Vertices[PageRank], "&gt;= " &amp; P32) - COUNTIF(Vertices[PageRank], "&gt;=" &amp; P33)</f>
        <v>0</v>
      </c>
      <c r="R32" s="39">
        <f t="shared" si="8"/>
        <v>0</v>
      </c>
      <c r="S32" s="45">
        <f>COUNTIF(Vertices[Clustering Coefficient], "&gt;= " &amp; R32) - COUNTIF(Vertices[Clustering Coefficient], "&gt;=" &amp; R33)</f>
        <v>0</v>
      </c>
      <c r="T32" s="39" t="e">
        <f t="shared" ca="1" si="9"/>
        <v>#REF!</v>
      </c>
      <c r="U32" s="40" t="e">
        <f t="shared" ca="1" si="0"/>
        <v>#REF!</v>
      </c>
    </row>
    <row r="33" spans="1:21" x14ac:dyDescent="0.25">
      <c r="D33" s="34">
        <f t="shared" si="1"/>
        <v>0</v>
      </c>
      <c r="E33" s="3">
        <f>COUNTIF(Vertices[Degree], "&gt;= " &amp; D33) - COUNTIF(Vertices[Degree], "&gt;=" &amp; D34)</f>
        <v>0</v>
      </c>
      <c r="F33" s="41">
        <f t="shared" si="2"/>
        <v>0</v>
      </c>
      <c r="G33" s="42">
        <f>COUNTIF(Vertices[In-Degree], "&gt;= " &amp; F33) - COUNTIF(Vertices[In-Degree], "&gt;=" &amp; F34)</f>
        <v>0</v>
      </c>
      <c r="H33" s="41">
        <f t="shared" si="3"/>
        <v>0</v>
      </c>
      <c r="I33" s="42">
        <f>COUNTIF(Vertices[Out-Degree], "&gt;= " &amp; H33) - COUNTIF(Vertices[Out-Degree], "&gt;=" &amp; H34)</f>
        <v>0</v>
      </c>
      <c r="J33" s="41">
        <f t="shared" si="4"/>
        <v>0</v>
      </c>
      <c r="K33" s="42">
        <f>COUNTIF(Vertices[Betweenness Centrality], "&gt;= " &amp; J33) - COUNTIF(Vertices[Betweenness Centrality], "&gt;=" &amp; J34)</f>
        <v>0</v>
      </c>
      <c r="L33" s="41">
        <f t="shared" si="5"/>
        <v>0</v>
      </c>
      <c r="M33" s="42">
        <f>COUNTIF(Vertices[Closeness Centrality], "&gt;= " &amp; L33) - COUNTIF(Vertices[Closeness Centrality], "&gt;=" &amp; L34)</f>
        <v>0</v>
      </c>
      <c r="N33" s="41">
        <f t="shared" si="6"/>
        <v>0</v>
      </c>
      <c r="O33" s="42">
        <f>COUNTIF(Vertices[Eigenvector Centrality], "&gt;= " &amp; N33) - COUNTIF(Vertices[Eigenvector Centrality], "&gt;=" &amp; N34)</f>
        <v>0</v>
      </c>
      <c r="P33" s="41">
        <f t="shared" si="7"/>
        <v>0</v>
      </c>
      <c r="Q33" s="42">
        <f>COUNTIF(Vertices[PageRank], "&gt;= " &amp; P33) - COUNTIF(Vertices[PageRank], "&gt;=" &amp; P34)</f>
        <v>0</v>
      </c>
      <c r="R33" s="41">
        <f t="shared" si="8"/>
        <v>0</v>
      </c>
      <c r="S33" s="46">
        <f>COUNTIF(Vertices[Clustering Coefficient], "&gt;= " &amp; R33) - COUNTIF(Vertices[Clustering Coefficient], "&gt;=" &amp; R34)</f>
        <v>0</v>
      </c>
      <c r="T33" s="41" t="e">
        <f t="shared" ca="1" si="9"/>
        <v>#REF!</v>
      </c>
      <c r="U33" s="42" t="e">
        <f t="shared" ca="1" si="0"/>
        <v>#REF!</v>
      </c>
    </row>
    <row r="34" spans="1:21" x14ac:dyDescent="0.25">
      <c r="D34" s="34">
        <f t="shared" si="1"/>
        <v>0</v>
      </c>
      <c r="E34" s="3">
        <f>COUNTIF(Vertices[Degree], "&gt;= " &amp; D34) - COUNTIF(Vertices[Degree], "&gt;=" &amp; D35)</f>
        <v>0</v>
      </c>
      <c r="F34" s="39">
        <f t="shared" si="2"/>
        <v>0</v>
      </c>
      <c r="G34" s="40">
        <f>COUNTIF(Vertices[In-Degree], "&gt;= " &amp; F34) - COUNTIF(Vertices[In-Degree], "&gt;=" &amp; F35)</f>
        <v>0</v>
      </c>
      <c r="H34" s="39">
        <f t="shared" si="3"/>
        <v>0</v>
      </c>
      <c r="I34" s="40">
        <f>COUNTIF(Vertices[Out-Degree], "&gt;= " &amp; H34) - COUNTIF(Vertices[Out-Degree], "&gt;=" &amp; H35)</f>
        <v>0</v>
      </c>
      <c r="J34" s="39">
        <f t="shared" si="4"/>
        <v>0</v>
      </c>
      <c r="K34" s="40">
        <f>COUNTIF(Vertices[Betweenness Centrality], "&gt;= " &amp; J34) - COUNTIF(Vertices[Betweenness Centrality], "&gt;=" &amp; J35)</f>
        <v>0</v>
      </c>
      <c r="L34" s="39">
        <f t="shared" si="5"/>
        <v>0</v>
      </c>
      <c r="M34" s="40">
        <f>COUNTIF(Vertices[Closeness Centrality], "&gt;= " &amp; L34) - COUNTIF(Vertices[Closeness Centrality], "&gt;=" &amp; L35)</f>
        <v>0</v>
      </c>
      <c r="N34" s="39">
        <f t="shared" si="6"/>
        <v>0</v>
      </c>
      <c r="O34" s="40">
        <f>COUNTIF(Vertices[Eigenvector Centrality], "&gt;= " &amp; N34) - COUNTIF(Vertices[Eigenvector Centrality], "&gt;=" &amp; N35)</f>
        <v>0</v>
      </c>
      <c r="P34" s="39">
        <f t="shared" si="7"/>
        <v>0</v>
      </c>
      <c r="Q34" s="40">
        <f>COUNTIF(Vertices[PageRank], "&gt;= " &amp; P34) - COUNTIF(Vertices[PageRank], "&gt;=" &amp; P35)</f>
        <v>0</v>
      </c>
      <c r="R34" s="39">
        <f t="shared" si="8"/>
        <v>0</v>
      </c>
      <c r="S34" s="45">
        <f>COUNTIF(Vertices[Clustering Coefficient], "&gt;= " &amp; R34) - COUNTIF(Vertices[Clustering Coefficient], "&gt;=" &amp; R35)</f>
        <v>0</v>
      </c>
      <c r="T34" s="39" t="e">
        <f t="shared" ca="1" si="9"/>
        <v>#REF!</v>
      </c>
      <c r="U34" s="40" t="e">
        <f t="shared" ca="1" si="0"/>
        <v>#REF!</v>
      </c>
    </row>
    <row r="35" spans="1:21" x14ac:dyDescent="0.25">
      <c r="D35" s="34">
        <f t="shared" si="1"/>
        <v>0</v>
      </c>
      <c r="E35" s="3">
        <f>COUNTIF(Vertices[Degree], "&gt;= " &amp; D35) - COUNTIF(Vertices[Degree], "&gt;=" &amp; D36)</f>
        <v>0</v>
      </c>
      <c r="F35" s="41">
        <f t="shared" si="2"/>
        <v>0</v>
      </c>
      <c r="G35" s="42">
        <f>COUNTIF(Vertices[In-Degree], "&gt;= " &amp; F35) - COUNTIF(Vertices[In-Degree], "&gt;=" &amp; F36)</f>
        <v>0</v>
      </c>
      <c r="H35" s="41">
        <f t="shared" si="3"/>
        <v>0</v>
      </c>
      <c r="I35" s="42">
        <f>COUNTIF(Vertices[Out-Degree], "&gt;= " &amp; H35) - COUNTIF(Vertices[Out-Degree], "&gt;=" &amp; H36)</f>
        <v>0</v>
      </c>
      <c r="J35" s="41">
        <f t="shared" si="4"/>
        <v>0</v>
      </c>
      <c r="K35" s="42">
        <f>COUNTIF(Vertices[Betweenness Centrality], "&gt;= " &amp; J35) - COUNTIF(Vertices[Betweenness Centrality], "&gt;=" &amp; J36)</f>
        <v>0</v>
      </c>
      <c r="L35" s="41">
        <f t="shared" si="5"/>
        <v>0</v>
      </c>
      <c r="M35" s="42">
        <f>COUNTIF(Vertices[Closeness Centrality], "&gt;= " &amp; L35) - COUNTIF(Vertices[Closeness Centrality], "&gt;=" &amp; L36)</f>
        <v>0</v>
      </c>
      <c r="N35" s="41">
        <f t="shared" si="6"/>
        <v>0</v>
      </c>
      <c r="O35" s="42">
        <f>COUNTIF(Vertices[Eigenvector Centrality], "&gt;= " &amp; N35) - COUNTIF(Vertices[Eigenvector Centrality], "&gt;=" &amp; N36)</f>
        <v>0</v>
      </c>
      <c r="P35" s="41">
        <f t="shared" si="7"/>
        <v>0</v>
      </c>
      <c r="Q35" s="42">
        <f>COUNTIF(Vertices[PageRank], "&gt;= " &amp; P35) - COUNTIF(Vertices[PageRank], "&gt;=" &amp; P36)</f>
        <v>0</v>
      </c>
      <c r="R35" s="41">
        <f t="shared" si="8"/>
        <v>0</v>
      </c>
      <c r="S35" s="46">
        <f>COUNTIF(Vertices[Clustering Coefficient], "&gt;= " &amp; R35) - COUNTIF(Vertices[Clustering Coefficient], "&gt;=" &amp; R36)</f>
        <v>0</v>
      </c>
      <c r="T35" s="41" t="e">
        <f t="shared" ca="1" si="9"/>
        <v>#REF!</v>
      </c>
      <c r="U35" s="42" t="e">
        <f t="shared" ca="1" si="0"/>
        <v>#REF!</v>
      </c>
    </row>
    <row r="36" spans="1:21" x14ac:dyDescent="0.25">
      <c r="D36" s="34">
        <f t="shared" si="1"/>
        <v>0</v>
      </c>
      <c r="E36" s="3">
        <f>COUNTIF(Vertices[Degree], "&gt;= " &amp; D36) - COUNTIF(Vertices[Degree], "&gt;=" &amp; D37)</f>
        <v>0</v>
      </c>
      <c r="F36" s="39">
        <f t="shared" si="2"/>
        <v>0</v>
      </c>
      <c r="G36" s="40">
        <f>COUNTIF(Vertices[In-Degree], "&gt;= " &amp; F36) - COUNTIF(Vertices[In-Degree], "&gt;=" &amp; F37)</f>
        <v>0</v>
      </c>
      <c r="H36" s="39">
        <f t="shared" si="3"/>
        <v>0</v>
      </c>
      <c r="I36" s="40">
        <f>COUNTIF(Vertices[Out-Degree], "&gt;= " &amp; H36) - COUNTIF(Vertices[Out-Degree], "&gt;=" &amp; H37)</f>
        <v>0</v>
      </c>
      <c r="J36" s="39">
        <f t="shared" si="4"/>
        <v>0</v>
      </c>
      <c r="K36" s="40">
        <f>COUNTIF(Vertices[Betweenness Centrality], "&gt;= " &amp; J36) - COUNTIF(Vertices[Betweenness Centrality], "&gt;=" &amp; J37)</f>
        <v>0</v>
      </c>
      <c r="L36" s="39">
        <f t="shared" si="5"/>
        <v>0</v>
      </c>
      <c r="M36" s="40">
        <f>COUNTIF(Vertices[Closeness Centrality], "&gt;= " &amp; L36) - COUNTIF(Vertices[Closeness Centrality], "&gt;=" &amp; L37)</f>
        <v>0</v>
      </c>
      <c r="N36" s="39">
        <f t="shared" si="6"/>
        <v>0</v>
      </c>
      <c r="O36" s="40">
        <f>COUNTIF(Vertices[Eigenvector Centrality], "&gt;= " &amp; N36) - COUNTIF(Vertices[Eigenvector Centrality], "&gt;=" &amp; N37)</f>
        <v>0</v>
      </c>
      <c r="P36" s="39">
        <f t="shared" si="7"/>
        <v>0</v>
      </c>
      <c r="Q36" s="40">
        <f>COUNTIF(Vertices[PageRank], "&gt;= " &amp; P36) - COUNTIF(Vertices[PageRank], "&gt;=" &amp; P37)</f>
        <v>0</v>
      </c>
      <c r="R36" s="39">
        <f t="shared" si="8"/>
        <v>0</v>
      </c>
      <c r="S36" s="45">
        <f>COUNTIF(Vertices[Clustering Coefficient], "&gt;= " &amp; R36) - COUNTIF(Vertices[Clustering Coefficient], "&gt;=" &amp; R37)</f>
        <v>0</v>
      </c>
      <c r="T36" s="39" t="e">
        <f t="shared" ca="1" si="9"/>
        <v>#REF!</v>
      </c>
      <c r="U36" s="40" t="e">
        <f t="shared" ca="1" si="0"/>
        <v>#REF!</v>
      </c>
    </row>
    <row r="37" spans="1:21" x14ac:dyDescent="0.25">
      <c r="D37" s="34">
        <f t="shared" si="1"/>
        <v>0</v>
      </c>
      <c r="E37" s="3">
        <f>COUNTIF(Vertices[Degree], "&gt;= " &amp; D37) - COUNTIF(Vertices[Degree], "&gt;=" &amp; D38)</f>
        <v>0</v>
      </c>
      <c r="F37" s="41">
        <f t="shared" si="2"/>
        <v>0</v>
      </c>
      <c r="G37" s="42">
        <f>COUNTIF(Vertices[In-Degree], "&gt;= " &amp; F37) - COUNTIF(Vertices[In-Degree], "&gt;=" &amp; F38)</f>
        <v>0</v>
      </c>
      <c r="H37" s="41">
        <f t="shared" si="3"/>
        <v>0</v>
      </c>
      <c r="I37" s="42">
        <f>COUNTIF(Vertices[Out-Degree], "&gt;= " &amp; H37) - COUNTIF(Vertices[Out-Degree], "&gt;=" &amp; H38)</f>
        <v>0</v>
      </c>
      <c r="J37" s="41">
        <f t="shared" si="4"/>
        <v>0</v>
      </c>
      <c r="K37" s="42">
        <f>COUNTIF(Vertices[Betweenness Centrality], "&gt;= " &amp; J37) - COUNTIF(Vertices[Betweenness Centrality], "&gt;=" &amp; J38)</f>
        <v>0</v>
      </c>
      <c r="L37" s="41">
        <f t="shared" si="5"/>
        <v>0</v>
      </c>
      <c r="M37" s="42">
        <f>COUNTIF(Vertices[Closeness Centrality], "&gt;= " &amp; L37) - COUNTIF(Vertices[Closeness Centrality], "&gt;=" &amp; L38)</f>
        <v>0</v>
      </c>
      <c r="N37" s="41">
        <f t="shared" si="6"/>
        <v>0</v>
      </c>
      <c r="O37" s="42">
        <f>COUNTIF(Vertices[Eigenvector Centrality], "&gt;= " &amp; N37) - COUNTIF(Vertices[Eigenvector Centrality], "&gt;=" &amp; N38)</f>
        <v>0</v>
      </c>
      <c r="P37" s="41">
        <f t="shared" si="7"/>
        <v>0</v>
      </c>
      <c r="Q37" s="42">
        <f>COUNTIF(Vertices[PageRank], "&gt;= " &amp; P37) - COUNTIF(Vertices[PageRank], "&gt;=" &amp; P38)</f>
        <v>0</v>
      </c>
      <c r="R37" s="41">
        <f t="shared" si="8"/>
        <v>0</v>
      </c>
      <c r="S37" s="46">
        <f>COUNTIF(Vertices[Clustering Coefficient], "&gt;= " &amp; R37) - COUNTIF(Vertices[Clustering Coefficient], "&gt;=" &amp; R38)</f>
        <v>0</v>
      </c>
      <c r="T37" s="41" t="e">
        <f t="shared" ca="1" si="9"/>
        <v>#REF!</v>
      </c>
      <c r="U37" s="42" t="e">
        <f t="shared" ca="1" si="0"/>
        <v>#REF!</v>
      </c>
    </row>
    <row r="38" spans="1:21" x14ac:dyDescent="0.25">
      <c r="D38" s="34">
        <f t="shared" si="1"/>
        <v>0</v>
      </c>
      <c r="E38" s="3">
        <f>COUNTIF(Vertices[Degree], "&gt;= " &amp; D38) - COUNTIF(Vertices[Degree], "&gt;=" &amp; D39)</f>
        <v>0</v>
      </c>
      <c r="F38" s="39">
        <f t="shared" si="2"/>
        <v>0</v>
      </c>
      <c r="G38" s="40">
        <f>COUNTIF(Vertices[In-Degree], "&gt;= " &amp; F38) - COUNTIF(Vertices[In-Degree], "&gt;=" &amp; F39)</f>
        <v>0</v>
      </c>
      <c r="H38" s="39">
        <f t="shared" si="3"/>
        <v>0</v>
      </c>
      <c r="I38" s="40">
        <f>COUNTIF(Vertices[Out-Degree], "&gt;= " &amp; H38) - COUNTIF(Vertices[Out-Degree], "&gt;=" &amp; H39)</f>
        <v>0</v>
      </c>
      <c r="J38" s="39">
        <f t="shared" si="4"/>
        <v>0</v>
      </c>
      <c r="K38" s="40">
        <f>COUNTIF(Vertices[Betweenness Centrality], "&gt;= " &amp; J38) - COUNTIF(Vertices[Betweenness Centrality], "&gt;=" &amp; J39)</f>
        <v>0</v>
      </c>
      <c r="L38" s="39">
        <f t="shared" si="5"/>
        <v>0</v>
      </c>
      <c r="M38" s="40">
        <f>COUNTIF(Vertices[Closeness Centrality], "&gt;= " &amp; L38) - COUNTIF(Vertices[Closeness Centrality], "&gt;=" &amp; L39)</f>
        <v>0</v>
      </c>
      <c r="N38" s="39">
        <f t="shared" si="6"/>
        <v>0</v>
      </c>
      <c r="O38" s="40">
        <f>COUNTIF(Vertices[Eigenvector Centrality], "&gt;= " &amp; N38) - COUNTIF(Vertices[Eigenvector Centrality], "&gt;=" &amp; N39)</f>
        <v>0</v>
      </c>
      <c r="P38" s="39">
        <f t="shared" si="7"/>
        <v>0</v>
      </c>
      <c r="Q38" s="40">
        <f>COUNTIF(Vertices[PageRank], "&gt;= " &amp; P38) - COUNTIF(Vertices[PageRank], "&gt;=" &amp; P39)</f>
        <v>0</v>
      </c>
      <c r="R38" s="39">
        <f t="shared" si="8"/>
        <v>0</v>
      </c>
      <c r="S38" s="45">
        <f>COUNTIF(Vertices[Clustering Coefficient], "&gt;= " &amp; R38) - COUNTIF(Vertices[Clustering Coefficient], "&gt;=" &amp; R39)</f>
        <v>0</v>
      </c>
      <c r="T38" s="39" t="e">
        <f t="shared" ca="1" si="9"/>
        <v>#REF!</v>
      </c>
      <c r="U38" s="40" t="e">
        <f t="shared" ca="1" si="0"/>
        <v>#REF!</v>
      </c>
    </row>
    <row r="39" spans="1:21" x14ac:dyDescent="0.25">
      <c r="D39" s="34">
        <f t="shared" si="1"/>
        <v>0</v>
      </c>
      <c r="E39" s="3">
        <f>COUNTIF(Vertices[Degree], "&gt;= " &amp; D39) - COUNTIF(Vertices[Degree], "&gt;=" &amp; D40)</f>
        <v>0</v>
      </c>
      <c r="F39" s="41">
        <f t="shared" si="2"/>
        <v>0</v>
      </c>
      <c r="G39" s="42">
        <f>COUNTIF(Vertices[In-Degree], "&gt;= " &amp; F39) - COUNTIF(Vertices[In-Degree], "&gt;=" &amp; F40)</f>
        <v>0</v>
      </c>
      <c r="H39" s="41">
        <f t="shared" si="3"/>
        <v>0</v>
      </c>
      <c r="I39" s="42">
        <f>COUNTIF(Vertices[Out-Degree], "&gt;= " &amp; H39) - COUNTIF(Vertices[Out-Degree], "&gt;=" &amp; H40)</f>
        <v>0</v>
      </c>
      <c r="J39" s="41">
        <f t="shared" si="4"/>
        <v>0</v>
      </c>
      <c r="K39" s="42">
        <f>COUNTIF(Vertices[Betweenness Centrality], "&gt;= " &amp; J39) - COUNTIF(Vertices[Betweenness Centrality], "&gt;=" &amp; J40)</f>
        <v>0</v>
      </c>
      <c r="L39" s="41">
        <f t="shared" si="5"/>
        <v>0</v>
      </c>
      <c r="M39" s="42">
        <f>COUNTIF(Vertices[Closeness Centrality], "&gt;= " &amp; L39) - COUNTIF(Vertices[Closeness Centrality], "&gt;=" &amp; L40)</f>
        <v>0</v>
      </c>
      <c r="N39" s="41">
        <f t="shared" si="6"/>
        <v>0</v>
      </c>
      <c r="O39" s="42">
        <f>COUNTIF(Vertices[Eigenvector Centrality], "&gt;= " &amp; N39) - COUNTIF(Vertices[Eigenvector Centrality], "&gt;=" &amp; N40)</f>
        <v>0</v>
      </c>
      <c r="P39" s="41">
        <f t="shared" si="7"/>
        <v>0</v>
      </c>
      <c r="Q39" s="42">
        <f>COUNTIF(Vertices[PageRank], "&gt;= " &amp; P39) - COUNTIF(Vertices[PageRank], "&gt;=" &amp; P40)</f>
        <v>0</v>
      </c>
      <c r="R39" s="41">
        <f t="shared" si="8"/>
        <v>0</v>
      </c>
      <c r="S39" s="46">
        <f>COUNTIF(Vertices[Clustering Coefficient], "&gt;= " &amp; R39) - COUNTIF(Vertices[Clustering Coefficient], "&gt;=" &amp; R40)</f>
        <v>0</v>
      </c>
      <c r="T39" s="41" t="e">
        <f t="shared" ca="1" si="9"/>
        <v>#REF!</v>
      </c>
      <c r="U39" s="42" t="e">
        <f t="shared" ca="1" si="0"/>
        <v>#REF!</v>
      </c>
    </row>
    <row r="40" spans="1:21" x14ac:dyDescent="0.25">
      <c r="D40" s="34">
        <f t="shared" si="1"/>
        <v>0</v>
      </c>
      <c r="E40" s="3">
        <f>COUNTIF(Vertices[Degree], "&gt;= " &amp; D40) - COUNTIF(Vertices[Degree], "&gt;=" &amp; D41)</f>
        <v>0</v>
      </c>
      <c r="F40" s="39">
        <f t="shared" si="2"/>
        <v>0</v>
      </c>
      <c r="G40" s="40">
        <f>COUNTIF(Vertices[In-Degree], "&gt;= " &amp; F40) - COUNTIF(Vertices[In-Degree], "&gt;=" &amp; F41)</f>
        <v>0</v>
      </c>
      <c r="H40" s="39">
        <f t="shared" si="3"/>
        <v>0</v>
      </c>
      <c r="I40" s="40">
        <f>COUNTIF(Vertices[Out-Degree], "&gt;= " &amp; H40) - COUNTIF(Vertices[Out-Degree], "&gt;=" &amp; H41)</f>
        <v>0</v>
      </c>
      <c r="J40" s="39">
        <f t="shared" si="4"/>
        <v>0</v>
      </c>
      <c r="K40" s="40">
        <f>COUNTIF(Vertices[Betweenness Centrality], "&gt;= " &amp; J40) - COUNTIF(Vertices[Betweenness Centrality], "&gt;=" &amp; J41)</f>
        <v>0</v>
      </c>
      <c r="L40" s="39">
        <f t="shared" si="5"/>
        <v>0</v>
      </c>
      <c r="M40" s="40">
        <f>COUNTIF(Vertices[Closeness Centrality], "&gt;= " &amp; L40) - COUNTIF(Vertices[Closeness Centrality], "&gt;=" &amp; L41)</f>
        <v>0</v>
      </c>
      <c r="N40" s="39">
        <f t="shared" si="6"/>
        <v>0</v>
      </c>
      <c r="O40" s="40">
        <f>COUNTIF(Vertices[Eigenvector Centrality], "&gt;= " &amp; N40) - COUNTIF(Vertices[Eigenvector Centrality], "&gt;=" &amp; N41)</f>
        <v>0</v>
      </c>
      <c r="P40" s="39">
        <f t="shared" si="7"/>
        <v>0</v>
      </c>
      <c r="Q40" s="40">
        <f>COUNTIF(Vertices[PageRank], "&gt;= " &amp; P40) - COUNTIF(Vertices[PageRank], "&gt;=" &amp; P41)</f>
        <v>0</v>
      </c>
      <c r="R40" s="39">
        <f t="shared" si="8"/>
        <v>0</v>
      </c>
      <c r="S40" s="45">
        <f>COUNTIF(Vertices[Clustering Coefficient], "&gt;= " &amp; R40) - COUNTIF(Vertices[Clustering Coefficient], "&gt;=" &amp; R41)</f>
        <v>0</v>
      </c>
      <c r="T40" s="39" t="e">
        <f t="shared" ca="1" si="9"/>
        <v>#REF!</v>
      </c>
      <c r="U40" s="40" t="e">
        <f t="shared" ca="1" si="0"/>
        <v>#REF!</v>
      </c>
    </row>
    <row r="41" spans="1:21" x14ac:dyDescent="0.25">
      <c r="D41" s="34">
        <f t="shared" si="1"/>
        <v>0</v>
      </c>
      <c r="E41" s="3">
        <f>COUNTIF(Vertices[Degree], "&gt;= " &amp; D41) - COUNTIF(Vertices[Degree], "&gt;=" &amp; D42)</f>
        <v>0</v>
      </c>
      <c r="F41" s="41">
        <f t="shared" si="2"/>
        <v>0</v>
      </c>
      <c r="G41" s="42">
        <f>COUNTIF(Vertices[In-Degree], "&gt;= " &amp; F41) - COUNTIF(Vertices[In-Degree], "&gt;=" &amp; F42)</f>
        <v>0</v>
      </c>
      <c r="H41" s="41">
        <f t="shared" si="3"/>
        <v>0</v>
      </c>
      <c r="I41" s="42">
        <f>COUNTIF(Vertices[Out-Degree], "&gt;= " &amp; H41) - COUNTIF(Vertices[Out-Degree], "&gt;=" &amp; H42)</f>
        <v>0</v>
      </c>
      <c r="J41" s="41">
        <f t="shared" si="4"/>
        <v>0</v>
      </c>
      <c r="K41" s="42">
        <f>COUNTIF(Vertices[Betweenness Centrality], "&gt;= " &amp; J41) - COUNTIF(Vertices[Betweenness Centrality], "&gt;=" &amp; J42)</f>
        <v>0</v>
      </c>
      <c r="L41" s="41">
        <f t="shared" si="5"/>
        <v>0</v>
      </c>
      <c r="M41" s="42">
        <f>COUNTIF(Vertices[Closeness Centrality], "&gt;= " &amp; L41) - COUNTIF(Vertices[Closeness Centrality], "&gt;=" &amp; L42)</f>
        <v>0</v>
      </c>
      <c r="N41" s="41">
        <f t="shared" si="6"/>
        <v>0</v>
      </c>
      <c r="O41" s="42">
        <f>COUNTIF(Vertices[Eigenvector Centrality], "&gt;= " &amp; N41) - COUNTIF(Vertices[Eigenvector Centrality], "&gt;=" &amp; N42)</f>
        <v>0</v>
      </c>
      <c r="P41" s="41">
        <f t="shared" si="7"/>
        <v>0</v>
      </c>
      <c r="Q41" s="42">
        <f>COUNTIF(Vertices[PageRank], "&gt;= " &amp; P41) - COUNTIF(Vertices[PageRank], "&gt;=" &amp; P42)</f>
        <v>0</v>
      </c>
      <c r="R41" s="41">
        <f t="shared" si="8"/>
        <v>0</v>
      </c>
      <c r="S41" s="46">
        <f>COUNTIF(Vertices[Clustering Coefficient], "&gt;= " &amp; R41) - COUNTIF(Vertices[Clustering Coefficient], "&gt;=" &amp; R42)</f>
        <v>0</v>
      </c>
      <c r="T41" s="41" t="e">
        <f t="shared" ca="1" si="9"/>
        <v>#REF!</v>
      </c>
      <c r="U41" s="42" t="e">
        <f t="shared" ca="1" si="0"/>
        <v>#REF!</v>
      </c>
    </row>
    <row r="42" spans="1:21" x14ac:dyDescent="0.25">
      <c r="D42" s="34">
        <f t="shared" si="1"/>
        <v>0</v>
      </c>
      <c r="E42" s="3">
        <f>COUNTIF(Vertices[Degree], "&gt;= " &amp; D42) - COUNTIF(Vertices[Degree], "&gt;=" &amp; D43)</f>
        <v>0</v>
      </c>
      <c r="F42" s="39">
        <f t="shared" si="2"/>
        <v>0</v>
      </c>
      <c r="G42" s="40">
        <f>COUNTIF(Vertices[In-Degree], "&gt;= " &amp; F42) - COUNTIF(Vertices[In-Degree], "&gt;=" &amp; F43)</f>
        <v>0</v>
      </c>
      <c r="H42" s="39">
        <f t="shared" si="3"/>
        <v>0</v>
      </c>
      <c r="I42" s="40">
        <f>COUNTIF(Vertices[Out-Degree], "&gt;= " &amp; H42) - COUNTIF(Vertices[Out-Degree], "&gt;=" &amp; H43)</f>
        <v>0</v>
      </c>
      <c r="J42" s="39">
        <f t="shared" si="4"/>
        <v>0</v>
      </c>
      <c r="K42" s="40">
        <f>COUNTIF(Vertices[Betweenness Centrality], "&gt;= " &amp; J42) - COUNTIF(Vertices[Betweenness Centrality], "&gt;=" &amp; J43)</f>
        <v>0</v>
      </c>
      <c r="L42" s="39">
        <f t="shared" si="5"/>
        <v>0</v>
      </c>
      <c r="M42" s="40">
        <f>COUNTIF(Vertices[Closeness Centrality], "&gt;= " &amp; L42) - COUNTIF(Vertices[Closeness Centrality], "&gt;=" &amp; L43)</f>
        <v>0</v>
      </c>
      <c r="N42" s="39">
        <f t="shared" si="6"/>
        <v>0</v>
      </c>
      <c r="O42" s="40">
        <f>COUNTIF(Vertices[Eigenvector Centrality], "&gt;= " &amp; N42) - COUNTIF(Vertices[Eigenvector Centrality], "&gt;=" &amp; N43)</f>
        <v>0</v>
      </c>
      <c r="P42" s="39">
        <f t="shared" si="7"/>
        <v>0</v>
      </c>
      <c r="Q42" s="40">
        <f>COUNTIF(Vertices[PageRank], "&gt;= " &amp; P42) - COUNTIF(Vertices[PageRank], "&gt;=" &amp; P43)</f>
        <v>0</v>
      </c>
      <c r="R42" s="39">
        <f t="shared" si="8"/>
        <v>0</v>
      </c>
      <c r="S42" s="45">
        <f>COUNTIF(Vertices[Clustering Coefficient], "&gt;= " &amp; R42) - COUNTIF(Vertices[Clustering Coefficient], "&gt;=" &amp; R43)</f>
        <v>0</v>
      </c>
      <c r="T42" s="39" t="e">
        <f t="shared" ca="1" si="9"/>
        <v>#REF!</v>
      </c>
      <c r="U42" s="40" t="e">
        <f t="shared" ca="1" si="0"/>
        <v>#REF!</v>
      </c>
    </row>
    <row r="43" spans="1:21" x14ac:dyDescent="0.25">
      <c r="A43" s="35" t="s">
        <v>81</v>
      </c>
      <c r="B43" s="48" t="str">
        <f>IF(COUNT(Vertices[Degree])&gt;0, D2, NoMetricMessage)</f>
        <v>Not Available</v>
      </c>
      <c r="D43" s="34">
        <f t="shared" si="1"/>
        <v>0</v>
      </c>
      <c r="E43" s="3">
        <f>COUNTIF(Vertices[Degree], "&gt;= " &amp; D43) - COUNTIF(Vertices[Degree], "&gt;=" &amp; D44)</f>
        <v>0</v>
      </c>
      <c r="F43" s="41">
        <f t="shared" si="2"/>
        <v>0</v>
      </c>
      <c r="G43" s="42">
        <f>COUNTIF(Vertices[In-Degree], "&gt;= " &amp; F43) - COUNTIF(Vertices[In-Degree], "&gt;=" &amp; F44)</f>
        <v>0</v>
      </c>
      <c r="H43" s="41">
        <f t="shared" si="3"/>
        <v>0</v>
      </c>
      <c r="I43" s="42">
        <f>COUNTIF(Vertices[Out-Degree], "&gt;= " &amp; H43) - COUNTIF(Vertices[Out-Degree], "&gt;=" &amp; H44)</f>
        <v>0</v>
      </c>
      <c r="J43" s="41">
        <f t="shared" si="4"/>
        <v>0</v>
      </c>
      <c r="K43" s="42">
        <f>COUNTIF(Vertices[Betweenness Centrality], "&gt;= " &amp; J43) - COUNTIF(Vertices[Betweenness Centrality], "&gt;=" &amp; J44)</f>
        <v>0</v>
      </c>
      <c r="L43" s="41">
        <f t="shared" si="5"/>
        <v>0</v>
      </c>
      <c r="M43" s="42">
        <f>COUNTIF(Vertices[Closeness Centrality], "&gt;= " &amp; L43) - COUNTIF(Vertices[Closeness Centrality], "&gt;=" &amp; L44)</f>
        <v>0</v>
      </c>
      <c r="N43" s="41">
        <f t="shared" si="6"/>
        <v>0</v>
      </c>
      <c r="O43" s="42">
        <f>COUNTIF(Vertices[Eigenvector Centrality], "&gt;= " &amp; N43) - COUNTIF(Vertices[Eigenvector Centrality], "&gt;=" &amp; N44)</f>
        <v>0</v>
      </c>
      <c r="P43" s="41">
        <f t="shared" si="7"/>
        <v>0</v>
      </c>
      <c r="Q43" s="42">
        <f>COUNTIF(Vertices[PageRank], "&gt;= " &amp; P43) - COUNTIF(Vertices[PageRank], "&gt;=" &amp; P44)</f>
        <v>0</v>
      </c>
      <c r="R43" s="41">
        <f t="shared" si="8"/>
        <v>0</v>
      </c>
      <c r="S43" s="46">
        <f>COUNTIF(Vertices[Clustering Coefficient], "&gt;= " &amp; R43) - COUNTIF(Vertices[Clustering Coefficient], "&gt;=" &amp; R44)</f>
        <v>0</v>
      </c>
      <c r="T43" s="41" t="e">
        <f t="shared" ca="1" si="9"/>
        <v>#REF!</v>
      </c>
      <c r="U43" s="42" t="e">
        <f t="shared" ca="1" si="0"/>
        <v>#REF!</v>
      </c>
    </row>
    <row r="44" spans="1:21" x14ac:dyDescent="0.25">
      <c r="A44" s="35" t="s">
        <v>82</v>
      </c>
      <c r="B44" s="48" t="str">
        <f>IF(COUNT(Vertices[Degree])&gt;0, D45, NoMetricMessage)</f>
        <v>Not Available</v>
      </c>
      <c r="D44" s="34">
        <f t="shared" si="1"/>
        <v>0</v>
      </c>
      <c r="E44" s="3">
        <f>COUNTIF(Vertices[Degree], "&gt;= " &amp; D44) - COUNTIF(Vertices[Degree], "&gt;=" &amp; D45)</f>
        <v>0</v>
      </c>
      <c r="F44" s="39">
        <f t="shared" si="2"/>
        <v>0</v>
      </c>
      <c r="G44" s="40">
        <f>COUNTIF(Vertices[In-Degree], "&gt;= " &amp; F44) - COUNTIF(Vertices[In-Degree], "&gt;=" &amp; F45)</f>
        <v>0</v>
      </c>
      <c r="H44" s="39">
        <f t="shared" si="3"/>
        <v>0</v>
      </c>
      <c r="I44" s="40">
        <f>COUNTIF(Vertices[Out-Degree], "&gt;= " &amp; H44) - COUNTIF(Vertices[Out-Degree], "&gt;=" &amp; H45)</f>
        <v>0</v>
      </c>
      <c r="J44" s="39">
        <f t="shared" si="4"/>
        <v>0</v>
      </c>
      <c r="K44" s="40">
        <f>COUNTIF(Vertices[Betweenness Centrality], "&gt;= " &amp; J44) - COUNTIF(Vertices[Betweenness Centrality], "&gt;=" &amp; J45)</f>
        <v>0</v>
      </c>
      <c r="L44" s="39">
        <f t="shared" si="5"/>
        <v>0</v>
      </c>
      <c r="M44" s="40">
        <f>COUNTIF(Vertices[Closeness Centrality], "&gt;= " &amp; L44) - COUNTIF(Vertices[Closeness Centrality], "&gt;=" &amp; L45)</f>
        <v>0</v>
      </c>
      <c r="N44" s="39">
        <f t="shared" si="6"/>
        <v>0</v>
      </c>
      <c r="O44" s="40">
        <f>COUNTIF(Vertices[Eigenvector Centrality], "&gt;= " &amp; N44) - COUNTIF(Vertices[Eigenvector Centrality], "&gt;=" &amp; N45)</f>
        <v>0</v>
      </c>
      <c r="P44" s="39">
        <f t="shared" si="7"/>
        <v>0</v>
      </c>
      <c r="Q44" s="40">
        <f>COUNTIF(Vertices[PageRank], "&gt;= " &amp; P44) - COUNTIF(Vertices[PageRank], "&gt;=" &amp; P45)</f>
        <v>0</v>
      </c>
      <c r="R44" s="39">
        <f t="shared" si="8"/>
        <v>0</v>
      </c>
      <c r="S44" s="45">
        <f>COUNTIF(Vertices[Clustering Coefficient], "&gt;= " &amp; R44) - COUNTIF(Vertices[Clustering Coefficient], "&gt;=" &amp; R45)</f>
        <v>0</v>
      </c>
      <c r="T44" s="39" t="e">
        <f t="shared" ca="1" si="9"/>
        <v>#REF!</v>
      </c>
      <c r="U44" s="40" t="e">
        <f t="shared" ca="1" si="0"/>
        <v>#REF!</v>
      </c>
    </row>
    <row r="45" spans="1:21" x14ac:dyDescent="0.25">
      <c r="A45" s="35" t="s">
        <v>83</v>
      </c>
      <c r="B45" s="49" t="str">
        <f>IFERROR(AVERAGE(Vertices[Degree]),NoMetricMessage)</f>
        <v>Not Available</v>
      </c>
      <c r="D45" s="34">
        <f>MAX(Vertices[Degree])</f>
        <v>0</v>
      </c>
      <c r="E45" s="3">
        <f>COUNTIF(Vertices[Degree], "&gt;= " &amp; D45) - COUNTIF(Vertices[Degree], "&gt;=" &amp; D46)</f>
        <v>0</v>
      </c>
      <c r="F45" s="43">
        <f>MAX(Vertices[In-Degree])</f>
        <v>0</v>
      </c>
      <c r="G45" s="44">
        <f>COUNTIF(Vertices[In-Degree], "&gt;= " &amp; F45) - COUNTIF(Vertices[In-Degree], "&gt;=" &amp; F46)</f>
        <v>0</v>
      </c>
      <c r="H45" s="43">
        <f>MAX(Vertices[Out-Degree])</f>
        <v>0</v>
      </c>
      <c r="I45" s="44">
        <f>COUNTIF(Vertices[Out-Degree], "&gt;= " &amp; H45) - COUNTIF(Vertices[Out-Degree], "&gt;=" &amp; H46)</f>
        <v>0</v>
      </c>
      <c r="J45" s="43">
        <f>MAX(Vertices[Betweenness Centrality])</f>
        <v>0</v>
      </c>
      <c r="K45" s="44">
        <f>COUNTIF(Vertices[Betweenness Centrality], "&gt;= " &amp; J45) - COUNTIF(Vertices[Betweenness Centrality], "&gt;=" &amp; J46)</f>
        <v>0</v>
      </c>
      <c r="L45" s="43">
        <f>MAX(Vertices[Closeness Centrality])</f>
        <v>0</v>
      </c>
      <c r="M45" s="44">
        <f>COUNTIF(Vertices[Closeness Centrality], "&gt;= " &amp; L45) - COUNTIF(Vertices[Closeness Centrality], "&gt;=" &amp; L46)</f>
        <v>0</v>
      </c>
      <c r="N45" s="43">
        <f>MAX(Vertices[Eigenvector Centrality])</f>
        <v>0</v>
      </c>
      <c r="O45" s="44">
        <f>COUNTIF(Vertices[Eigenvector Centrality], "&gt;= " &amp; N45) - COUNTIF(Vertices[Eigenvector Centrality], "&gt;=" &amp; N46)</f>
        <v>0</v>
      </c>
      <c r="P45" s="43">
        <f>MAX(Vertices[PageRank])</f>
        <v>0</v>
      </c>
      <c r="Q45" s="44">
        <f>COUNTIF(Vertices[PageRank], "&gt;= " &amp; P45) - COUNTIF(Vertices[PageRank], "&gt;=" &amp; P46)</f>
        <v>0</v>
      </c>
      <c r="R45" s="43">
        <f>MAX(Vertices[Clustering Coefficient])</f>
        <v>0</v>
      </c>
      <c r="S45" s="47">
        <f>COUNTIF(Vertices[Clustering Coefficient], "&gt;= " &amp; R45) - COUNTIF(Vertices[Clustering Coefficient], "&gt;=" &amp; R46)</f>
        <v>0</v>
      </c>
      <c r="T45" s="43" t="e">
        <f ca="1">MAX(INDIRECT(DynamicFilterSourceColumnRange))</f>
        <v>#REF!</v>
      </c>
      <c r="U45" s="44" t="e">
        <f t="shared" ca="1" si="0"/>
        <v>#REF!</v>
      </c>
    </row>
    <row r="46" spans="1:21" x14ac:dyDescent="0.25">
      <c r="A46" s="35" t="s">
        <v>84</v>
      </c>
      <c r="B46" s="49" t="str">
        <f>IFERROR(MEDIAN(Vertices[Degree]),NoMetricMessage)</f>
        <v>Not Available</v>
      </c>
    </row>
    <row r="57" spans="1:2" x14ac:dyDescent="0.25">
      <c r="A57" s="35" t="s">
        <v>88</v>
      </c>
      <c r="B57" s="48" t="str">
        <f>IF(COUNT(Vertices[In-Degree])&gt;0, F2, NoMetricMessage)</f>
        <v>Not Available</v>
      </c>
    </row>
    <row r="58" spans="1:2" x14ac:dyDescent="0.25">
      <c r="A58" s="35" t="s">
        <v>89</v>
      </c>
      <c r="B58" s="48" t="str">
        <f>IF(COUNT(Vertices[In-Degree])&gt;0, F45, NoMetricMessage)</f>
        <v>Not Available</v>
      </c>
    </row>
    <row r="59" spans="1:2" x14ac:dyDescent="0.25">
      <c r="A59" s="35" t="s">
        <v>90</v>
      </c>
      <c r="B59" s="49" t="str">
        <f>IFERROR(AVERAGE(Vertices[In-Degree]),NoMetricMessage)</f>
        <v>Not Available</v>
      </c>
    </row>
    <row r="60" spans="1:2" x14ac:dyDescent="0.25">
      <c r="A60" s="35" t="s">
        <v>91</v>
      </c>
      <c r="B60" s="49" t="str">
        <f>IFERROR(MEDIAN(Vertices[In-Degree]),NoMetricMessage)</f>
        <v>Not Available</v>
      </c>
    </row>
    <row r="71" spans="1:2" x14ac:dyDescent="0.25">
      <c r="A71" s="35" t="s">
        <v>94</v>
      </c>
      <c r="B71" s="48" t="str">
        <f>IF(COUNT(Vertices[Out-Degree])&gt;0, H2, NoMetricMessage)</f>
        <v>Not Available</v>
      </c>
    </row>
    <row r="72" spans="1:2" x14ac:dyDescent="0.25">
      <c r="A72" s="35" t="s">
        <v>95</v>
      </c>
      <c r="B72" s="48" t="str">
        <f>IF(COUNT(Vertices[Out-Degree])&gt;0, H45, NoMetricMessage)</f>
        <v>Not Available</v>
      </c>
    </row>
    <row r="73" spans="1:2" x14ac:dyDescent="0.25">
      <c r="A73" s="35" t="s">
        <v>96</v>
      </c>
      <c r="B73" s="49" t="str">
        <f>IFERROR(AVERAGE(Vertices[Out-Degree]),NoMetricMessage)</f>
        <v>Not Available</v>
      </c>
    </row>
    <row r="74" spans="1:2" x14ac:dyDescent="0.25">
      <c r="A74" s="35" t="s">
        <v>97</v>
      </c>
      <c r="B74" s="49" t="str">
        <f>IFERROR(MEDIAN(Vertices[Out-Degree]),NoMetricMessage)</f>
        <v>Not Available</v>
      </c>
    </row>
    <row r="85" spans="1:2" x14ac:dyDescent="0.25">
      <c r="A85" s="35" t="s">
        <v>100</v>
      </c>
      <c r="B85" s="49" t="str">
        <f>IF(COUNT(Vertices[Betweenness Centrality])&gt;0, J2, NoMetricMessage)</f>
        <v>Not Available</v>
      </c>
    </row>
    <row r="86" spans="1:2" x14ac:dyDescent="0.25">
      <c r="A86" s="35" t="s">
        <v>101</v>
      </c>
      <c r="B86" s="49" t="str">
        <f>IF(COUNT(Vertices[Betweenness Centrality])&gt;0, J45, NoMetricMessage)</f>
        <v>Not Available</v>
      </c>
    </row>
    <row r="87" spans="1:2" x14ac:dyDescent="0.25">
      <c r="A87" s="35" t="s">
        <v>102</v>
      </c>
      <c r="B87" s="49" t="str">
        <f>IFERROR(AVERAGE(Vertices[Betweenness Centrality]),NoMetricMessage)</f>
        <v>Not Available</v>
      </c>
    </row>
    <row r="88" spans="1:2" x14ac:dyDescent="0.25">
      <c r="A88" s="35" t="s">
        <v>103</v>
      </c>
      <c r="B88" s="49" t="str">
        <f>IFERROR(MEDIAN(Vertices[Betweenness Centrality]),NoMetricMessage)</f>
        <v>Not Available</v>
      </c>
    </row>
    <row r="99" spans="1:2" x14ac:dyDescent="0.25">
      <c r="A99" s="35" t="s">
        <v>106</v>
      </c>
      <c r="B99" s="49" t="str">
        <f>IF(COUNT(Vertices[Closeness Centrality])&gt;0, L2, NoMetricMessage)</f>
        <v>Not Available</v>
      </c>
    </row>
    <row r="100" spans="1:2" x14ac:dyDescent="0.25">
      <c r="A100" s="35" t="s">
        <v>107</v>
      </c>
      <c r="B100" s="49" t="str">
        <f>IF(COUNT(Vertices[Closeness Centrality])&gt;0, L45, NoMetricMessage)</f>
        <v>Not Available</v>
      </c>
    </row>
    <row r="101" spans="1:2" x14ac:dyDescent="0.25">
      <c r="A101" s="35" t="s">
        <v>108</v>
      </c>
      <c r="B101" s="49" t="str">
        <f>IFERROR(AVERAGE(Vertices[Closeness Centrality]),NoMetricMessage)</f>
        <v>Not Available</v>
      </c>
    </row>
    <row r="102" spans="1:2" x14ac:dyDescent="0.25">
      <c r="A102" s="35" t="s">
        <v>109</v>
      </c>
      <c r="B102" s="49" t="str">
        <f>IFERROR(MEDIAN(Vertices[Closeness Centrality]),NoMetricMessage)</f>
        <v>Not Available</v>
      </c>
    </row>
    <row r="113" spans="1:2" x14ac:dyDescent="0.25">
      <c r="A113" s="35" t="s">
        <v>112</v>
      </c>
      <c r="B113" s="49" t="str">
        <f>IF(COUNT(Vertices[Eigenvector Centrality])&gt;0, N2, NoMetricMessage)</f>
        <v>Not Available</v>
      </c>
    </row>
    <row r="114" spans="1:2" x14ac:dyDescent="0.25">
      <c r="A114" s="35" t="s">
        <v>113</v>
      </c>
      <c r="B114" s="49" t="str">
        <f>IF(COUNT(Vertices[Eigenvector Centrality])&gt;0, N45, NoMetricMessage)</f>
        <v>Not Available</v>
      </c>
    </row>
    <row r="115" spans="1:2" x14ac:dyDescent="0.25">
      <c r="A115" s="35" t="s">
        <v>114</v>
      </c>
      <c r="B115" s="49" t="str">
        <f>IFERROR(AVERAGE(Vertices[Eigenvector Centrality]),NoMetricMessage)</f>
        <v>Not Available</v>
      </c>
    </row>
    <row r="116" spans="1:2" x14ac:dyDescent="0.25">
      <c r="A116" s="35" t="s">
        <v>115</v>
      </c>
      <c r="B116" s="49" t="str">
        <f>IFERROR(MEDIAN(Vertices[Eigenvector Centrality]),NoMetricMessage)</f>
        <v>Not Available</v>
      </c>
    </row>
    <row r="127" spans="1:2" x14ac:dyDescent="0.25">
      <c r="A127" s="35" t="s">
        <v>140</v>
      </c>
      <c r="B127" s="49" t="str">
        <f>IF(COUNT(Vertices[PageRank])&gt;0, P2, NoMetricMessage)</f>
        <v>Not Available</v>
      </c>
    </row>
    <row r="128" spans="1:2" x14ac:dyDescent="0.25">
      <c r="A128" s="35" t="s">
        <v>141</v>
      </c>
      <c r="B128" s="49" t="str">
        <f>IF(COUNT(Vertices[PageRank])&gt;0, P45, NoMetricMessage)</f>
        <v>Not Available</v>
      </c>
    </row>
    <row r="129" spans="1:2" x14ac:dyDescent="0.25">
      <c r="A129" s="35" t="s">
        <v>142</v>
      </c>
      <c r="B129" s="49" t="str">
        <f>IFERROR(AVERAGE(Vertices[PageRank]),NoMetricMessage)</f>
        <v>Not Available</v>
      </c>
    </row>
    <row r="130" spans="1:2" x14ac:dyDescent="0.25">
      <c r="A130" s="35" t="s">
        <v>143</v>
      </c>
      <c r="B130" s="49" t="str">
        <f>IFERROR(MEDIAN(Vertices[PageRank]),NoMetricMessage)</f>
        <v>Not Available</v>
      </c>
    </row>
    <row r="141" spans="1:2" x14ac:dyDescent="0.25">
      <c r="A141" s="35" t="s">
        <v>118</v>
      </c>
      <c r="B141" s="49" t="str">
        <f>IF(COUNT(Vertices[Clustering Coefficient])&gt;0, R2, NoMetricMessage)</f>
        <v>Not Available</v>
      </c>
    </row>
    <row r="142" spans="1:2" x14ac:dyDescent="0.25">
      <c r="A142" s="35" t="s">
        <v>119</v>
      </c>
      <c r="B142" s="49" t="str">
        <f>IF(COUNT(Vertices[Clustering Coefficient])&gt;0, R45, NoMetricMessage)</f>
        <v>Not Available</v>
      </c>
    </row>
    <row r="143" spans="1:2" x14ac:dyDescent="0.25">
      <c r="A143" s="35" t="s">
        <v>120</v>
      </c>
      <c r="B143" s="49" t="str">
        <f>IFERROR(AVERAGE(Vertices[Clustering Coefficient]),NoMetricMessage)</f>
        <v>Not Available</v>
      </c>
    </row>
    <row r="144" spans="1:2" x14ac:dyDescent="0.25">
      <c r="A144" s="35" t="s">
        <v>121</v>
      </c>
      <c r="B144" s="49" t="str">
        <f>IFERROR(MEDIAN(Vertices[Clustering Coefficient]),NoMetricMessage)</f>
        <v>Not Available</v>
      </c>
    </row>
  </sheetData>
  <dataConsolidate/>
  <pageMargins left="0.7" right="0.7" top="0.75" bottom="0.75" header="0.3" footer="0.3"/>
  <pageSetup orientation="portrait" horizontalDpi="0" verticalDpi="0" r:id="rId1"/>
  <drawing r:id="rId2"/>
  <legacyDrawing r:id="rId3"/>
  <tableParts count="4">
    <tablePart r:id="rId4"/>
    <tablePart r:id="rId5"/>
    <tablePart r:id="rId6"/>
    <tablePart r:id="rId7"/>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R23"/>
  <sheetViews>
    <sheetView workbookViewId="0">
      <selection activeCell="A2" sqref="A2"/>
    </sheetView>
  </sheetViews>
  <sheetFormatPr defaultRowHeight="15" x14ac:dyDescent="0.25"/>
  <cols>
    <col min="1" max="1" width="10.42578125" style="1" bestFit="1" customWidth="1"/>
    <col min="2" max="2" width="12.42578125" style="1" bestFit="1" customWidth="1"/>
    <col min="3" max="3" width="22.85546875" bestFit="1" customWidth="1"/>
    <col min="4" max="4" width="16.85546875" bestFit="1" customWidth="1"/>
    <col min="5" max="6" width="16.85546875" customWidth="1"/>
    <col min="7" max="7" width="14.28515625" bestFit="1" customWidth="1"/>
    <col min="8" max="8" width="14.28515625" customWidth="1"/>
    <col min="10" max="10" width="39.140625" bestFit="1" customWidth="1"/>
    <col min="11" max="11" width="10.85546875" bestFit="1" customWidth="1"/>
    <col min="13" max="13" width="8.42578125" bestFit="1" customWidth="1"/>
    <col min="14" max="14" width="10" bestFit="1" customWidth="1"/>
    <col min="15" max="15" width="11.85546875" bestFit="1" customWidth="1"/>
    <col min="16" max="16" width="12.140625" bestFit="1" customWidth="1"/>
  </cols>
  <sheetData>
    <row r="1" spans="1:18" s="4" customFormat="1" ht="36" customHeight="1" x14ac:dyDescent="0.25">
      <c r="A1" s="5" t="s">
        <v>6</v>
      </c>
      <c r="B1" s="5" t="s">
        <v>131</v>
      </c>
      <c r="C1" s="4" t="s">
        <v>7</v>
      </c>
      <c r="D1" s="4" t="s">
        <v>9</v>
      </c>
      <c r="E1" s="4" t="s">
        <v>164</v>
      </c>
      <c r="F1" s="5" t="s">
        <v>169</v>
      </c>
      <c r="G1" s="4" t="s">
        <v>14</v>
      </c>
      <c r="H1" s="4" t="s">
        <v>67</v>
      </c>
      <c r="J1" s="4" t="s">
        <v>18</v>
      </c>
      <c r="K1" s="4" t="s">
        <v>17</v>
      </c>
      <c r="M1" s="4" t="s">
        <v>22</v>
      </c>
      <c r="N1" s="4" t="s">
        <v>23</v>
      </c>
      <c r="O1" s="4" t="s">
        <v>24</v>
      </c>
      <c r="P1" s="4" t="s">
        <v>25</v>
      </c>
    </row>
    <row r="2" spans="1:18" x14ac:dyDescent="0.25">
      <c r="A2" s="1" t="s">
        <v>51</v>
      </c>
      <c r="B2" s="1" t="s">
        <v>132</v>
      </c>
      <c r="C2" t="s">
        <v>54</v>
      </c>
      <c r="D2" t="s">
        <v>55</v>
      </c>
      <c r="E2" t="s">
        <v>55</v>
      </c>
      <c r="F2" s="1" t="s">
        <v>51</v>
      </c>
      <c r="G2" t="s">
        <v>65</v>
      </c>
      <c r="H2" t="s">
        <v>159</v>
      </c>
      <c r="J2" t="s">
        <v>19</v>
      </c>
      <c r="K2">
        <v>108</v>
      </c>
    </row>
    <row r="3" spans="1:18" x14ac:dyDescent="0.25">
      <c r="A3" s="1" t="s">
        <v>52</v>
      </c>
      <c r="B3" s="1" t="s">
        <v>133</v>
      </c>
      <c r="C3" t="s">
        <v>52</v>
      </c>
      <c r="D3" t="s">
        <v>56</v>
      </c>
      <c r="E3" t="s">
        <v>56</v>
      </c>
      <c r="F3" s="1" t="s">
        <v>52</v>
      </c>
      <c r="G3" t="s">
        <v>66</v>
      </c>
      <c r="H3" t="s">
        <v>68</v>
      </c>
      <c r="J3" t="s">
        <v>30</v>
      </c>
      <c r="K3" t="s">
        <v>991</v>
      </c>
    </row>
    <row r="4" spans="1:18" x14ac:dyDescent="0.25">
      <c r="A4" s="1" t="s">
        <v>53</v>
      </c>
      <c r="B4" s="1" t="s">
        <v>134</v>
      </c>
      <c r="C4" t="s">
        <v>53</v>
      </c>
      <c r="D4" t="s">
        <v>57</v>
      </c>
      <c r="E4" t="s">
        <v>57</v>
      </c>
      <c r="F4" s="1" t="s">
        <v>53</v>
      </c>
      <c r="G4">
        <v>0</v>
      </c>
      <c r="H4" t="s">
        <v>69</v>
      </c>
      <c r="J4" s="12" t="s">
        <v>78</v>
      </c>
      <c r="K4" s="12"/>
    </row>
    <row r="5" spans="1:18" ht="409.5" x14ac:dyDescent="0.25">
      <c r="A5">
        <v>1</v>
      </c>
      <c r="B5" s="1" t="s">
        <v>135</v>
      </c>
      <c r="C5" t="s">
        <v>51</v>
      </c>
      <c r="D5" t="s">
        <v>58</v>
      </c>
      <c r="E5" t="s">
        <v>58</v>
      </c>
      <c r="F5">
        <v>1</v>
      </c>
      <c r="G5">
        <v>1</v>
      </c>
      <c r="H5" t="s">
        <v>70</v>
      </c>
      <c r="J5" t="s">
        <v>172</v>
      </c>
      <c r="K5" s="13" t="s">
        <v>992</v>
      </c>
    </row>
    <row r="6" spans="1:18" x14ac:dyDescent="0.25">
      <c r="A6">
        <v>0</v>
      </c>
      <c r="B6" s="1" t="s">
        <v>136</v>
      </c>
      <c r="C6">
        <v>1</v>
      </c>
      <c r="D6" t="s">
        <v>59</v>
      </c>
      <c r="E6" t="s">
        <v>59</v>
      </c>
      <c r="F6">
        <v>0</v>
      </c>
      <c r="H6" t="s">
        <v>71</v>
      </c>
      <c r="J6" t="s">
        <v>173</v>
      </c>
      <c r="K6">
        <v>1</v>
      </c>
      <c r="R6" t="s">
        <v>129</v>
      </c>
    </row>
    <row r="7" spans="1:18" x14ac:dyDescent="0.25">
      <c r="A7">
        <v>2</v>
      </c>
      <c r="B7">
        <v>1</v>
      </c>
      <c r="C7">
        <v>0</v>
      </c>
      <c r="D7" t="s">
        <v>60</v>
      </c>
      <c r="E7" t="s">
        <v>60</v>
      </c>
      <c r="F7">
        <v>2</v>
      </c>
      <c r="H7" t="s">
        <v>72</v>
      </c>
      <c r="J7" t="s">
        <v>174</v>
      </c>
      <c r="K7" t="s">
        <v>175</v>
      </c>
    </row>
    <row r="8" spans="1:18" x14ac:dyDescent="0.25">
      <c r="A8"/>
      <c r="B8">
        <v>2</v>
      </c>
      <c r="C8">
        <v>2</v>
      </c>
      <c r="D8" t="s">
        <v>61</v>
      </c>
      <c r="E8" t="s">
        <v>61</v>
      </c>
      <c r="H8" t="s">
        <v>73</v>
      </c>
      <c r="J8" t="s">
        <v>176</v>
      </c>
      <c r="K8" t="s">
        <v>7113</v>
      </c>
    </row>
    <row r="9" spans="1:18" x14ac:dyDescent="0.25">
      <c r="A9"/>
      <c r="B9">
        <v>3</v>
      </c>
      <c r="C9">
        <v>4</v>
      </c>
      <c r="D9" t="s">
        <v>62</v>
      </c>
      <c r="E9" t="s">
        <v>62</v>
      </c>
      <c r="H9" t="s">
        <v>74</v>
      </c>
    </row>
    <row r="10" spans="1:18" x14ac:dyDescent="0.25">
      <c r="A10"/>
      <c r="B10">
        <v>4</v>
      </c>
      <c r="D10" t="s">
        <v>63</v>
      </c>
      <c r="E10" t="s">
        <v>63</v>
      </c>
      <c r="H10" t="s">
        <v>75</v>
      </c>
    </row>
    <row r="11" spans="1:18" x14ac:dyDescent="0.25">
      <c r="A11"/>
      <c r="B11">
        <v>5</v>
      </c>
      <c r="D11" t="s">
        <v>46</v>
      </c>
      <c r="E11">
        <v>1</v>
      </c>
      <c r="H11" t="s">
        <v>76</v>
      </c>
    </row>
    <row r="12" spans="1:18" x14ac:dyDescent="0.25">
      <c r="A12"/>
      <c r="B12"/>
      <c r="D12" t="s">
        <v>64</v>
      </c>
      <c r="E12">
        <v>2</v>
      </c>
      <c r="H12">
        <v>0</v>
      </c>
    </row>
    <row r="13" spans="1:18" x14ac:dyDescent="0.25">
      <c r="A13"/>
      <c r="B13"/>
      <c r="D13">
        <v>1</v>
      </c>
      <c r="E13">
        <v>3</v>
      </c>
      <c r="H13">
        <v>1</v>
      </c>
    </row>
    <row r="14" spans="1:18" x14ac:dyDescent="0.25">
      <c r="D14">
        <v>2</v>
      </c>
      <c r="E14">
        <v>4</v>
      </c>
      <c r="H14">
        <v>2</v>
      </c>
    </row>
    <row r="15" spans="1:18" x14ac:dyDescent="0.25">
      <c r="D15">
        <v>3</v>
      </c>
      <c r="E15">
        <v>5</v>
      </c>
      <c r="H15">
        <v>3</v>
      </c>
    </row>
    <row r="16" spans="1:18" x14ac:dyDescent="0.25">
      <c r="D16">
        <v>4</v>
      </c>
      <c r="E16">
        <v>6</v>
      </c>
      <c r="H16">
        <v>4</v>
      </c>
    </row>
    <row r="17" spans="4:8" x14ac:dyDescent="0.25">
      <c r="D17">
        <v>5</v>
      </c>
      <c r="E17">
        <v>7</v>
      </c>
      <c r="H17">
        <v>5</v>
      </c>
    </row>
    <row r="18" spans="4:8" x14ac:dyDescent="0.25">
      <c r="D18">
        <v>6</v>
      </c>
      <c r="E18">
        <v>8</v>
      </c>
      <c r="H18">
        <v>6</v>
      </c>
    </row>
    <row r="19" spans="4:8" x14ac:dyDescent="0.25">
      <c r="D19">
        <v>7</v>
      </c>
      <c r="E19">
        <v>9</v>
      </c>
      <c r="H19">
        <v>7</v>
      </c>
    </row>
    <row r="20" spans="4:8" x14ac:dyDescent="0.25">
      <c r="D20">
        <v>8</v>
      </c>
      <c r="H20">
        <v>8</v>
      </c>
    </row>
    <row r="21" spans="4:8" x14ac:dyDescent="0.25">
      <c r="D21">
        <v>9</v>
      </c>
      <c r="H21">
        <v>9</v>
      </c>
    </row>
    <row r="22" spans="4:8" x14ac:dyDescent="0.25">
      <c r="D22">
        <v>10</v>
      </c>
    </row>
    <row r="23" spans="4:8" x14ac:dyDescent="0.25">
      <c r="D23">
        <v>11</v>
      </c>
    </row>
  </sheetData>
  <dataConsolidate/>
  <pageMargins left="0.7" right="0.7" top="0.75" bottom="0.75" header="0.3" footer="0.3"/>
  <pageSetup orientation="portrait" horizontalDpi="0" verticalDpi="0" r:id="rId1"/>
  <drawing r:id="rId2"/>
  <tableParts count="2">
    <tablePart r:id="rId3"/>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cdm:cachedDataManifest xmlns:cdm="http://schemas.microsoft.com/2004/VisualStudio/Tools/Applications/CachedDataManifest.xsd" cdm:revision="1"/>
</file>

<file path=customXml/itemProps1.xml><?xml version="1.0" encoding="utf-8"?>
<ds:datastoreItem xmlns:ds="http://schemas.openxmlformats.org/officeDocument/2006/customXml" ds:itemID="{0FD04DA6-898B-4D20-B883-DC1FD7CB6F0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13</vt:i4>
      </vt:variant>
    </vt:vector>
  </HeadingPairs>
  <TitlesOfParts>
    <vt:vector size="20" baseType="lpstr">
      <vt:lpstr>Edges</vt:lpstr>
      <vt:lpstr>Vertices</vt:lpstr>
      <vt:lpstr>Do Not Delete</vt:lpstr>
      <vt:lpstr>Groups</vt:lpstr>
      <vt:lpstr>Group Vertices</vt:lpstr>
      <vt:lpstr>Overall Metrics</vt:lpstr>
      <vt:lpstr>Misc</vt:lpstr>
      <vt:lpstr>BinDivisor</vt:lpstr>
      <vt:lpstr>DynamicFilterForceCalculationRange</vt:lpstr>
      <vt:lpstr>DynamicFilterSourceColumnRange</vt:lpstr>
      <vt:lpstr>NoMetricMessage</vt:lpstr>
      <vt:lpstr>NotAvailable</vt:lpstr>
      <vt:lpstr>ValidBooleansDefaultFalse</vt:lpstr>
      <vt:lpstr>ValidEdgeStyles</vt:lpstr>
      <vt:lpstr>ValidEdgeVisibilities</vt:lpstr>
      <vt:lpstr>ValidGroupShapes</vt:lpstr>
      <vt:lpstr>ValidGroupVisibilities</vt:lpstr>
      <vt:lpstr>ValidVertexLabelPositions</vt:lpstr>
      <vt:lpstr>ValidVertexShapes</vt:lpstr>
      <vt:lpstr>ValidVertexVisibilities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Shaila</dc:creator>
  <cp:lastModifiedBy>Shaila</cp:lastModifiedBy>
  <dcterms:created xsi:type="dcterms:W3CDTF">2008-01-30T00:41:58Z</dcterms:created>
  <dcterms:modified xsi:type="dcterms:W3CDTF">2016-01-28T19:30:28Z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2fab5c60-e3b5-439b-8f29-2ddb446af29a</vt:lpwstr>
  </property>
  <property fmtid="{D5CDD505-2E9C-101B-9397-08002B2CF9AE}" pid="3" name="_AssemblyLocation">
    <vt:lpwstr>http://www.nodexlgraphgallery.org/NodeXLSetup/Smrf.NodeXL.ExcelTemplate.vsto|aa51c0f3-62b4-4782-83a8-a15dcdd17698</vt:lpwstr>
  </property>
  <property fmtid="{D5CDD505-2E9C-101B-9397-08002B2CF9AE}" pid="4" name="_AssemblyName">
    <vt:lpwstr>4E3C66D5-58D4-491E-A7D4-64AF99AF6E8B</vt:lpwstr>
  </property>
  <property fmtid="{D5CDD505-2E9C-101B-9397-08002B2CF9AE}" pid="5" name="Solution ID">
    <vt:lpwstr>{15727DE6-F92D-4E46-ACB4-0E2C58B31A18}</vt:lpwstr>
  </property>
</Properties>
</file>